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0.0.4\共有データ\306 自主保安ﾁｪｯｸｼｰﾄ\R07\全Ｌ協から\"/>
    </mc:Choice>
  </mc:AlternateContent>
  <bookViews>
    <workbookView xWindow="0" yWindow="0" windowWidth="20490" windowHeight="7155" tabRatio="553" activeTab="1"/>
  </bookViews>
  <sheets>
    <sheet name="表彰申告書" sheetId="8" r:id="rId1"/>
    <sheet name="自主保安活動チェックシート入力用 " sheetId="9" r:id="rId2"/>
    <sheet name="自主保安活動チェックシート（都道府県協会提出用）" sheetId="11" r:id="rId3"/>
    <sheet name="都道府県協会活用欄"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3">都道府県協会活用欄!$A$1:$BE$8</definedName>
    <definedName name="_xlnm.Print_Area" localSheetId="0">表彰申告書!$A$1:$K$58</definedName>
  </definedNames>
  <calcPr calcId="162913"/>
</workbook>
</file>

<file path=xl/calcChain.xml><?xml version="1.0" encoding="utf-8"?>
<calcChain xmlns="http://schemas.openxmlformats.org/spreadsheetml/2006/main">
  <c r="G70" i="9" l="1"/>
  <c r="G90" i="9"/>
  <c r="G107" i="9"/>
  <c r="H107" i="9" l="1"/>
  <c r="D43" i="11" l="1"/>
  <c r="D76" i="11" l="1"/>
  <c r="BB8" i="6" s="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41" i="9" l="1"/>
  <c r="H90" i="9"/>
  <c r="H70" i="9"/>
  <c r="H41" i="9" l="1"/>
  <c r="H110" i="9" s="1"/>
  <c r="G110" i="9" l="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<sst xmlns="http://schemas.openxmlformats.org/spreadsheetml/2006/main" count="726" uniqueCount="313">
  <si>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</si>
  <si>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</si>
  <si>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</si>
  <si>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</si>
  <si>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</si>
  <si>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</si>
  <si>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</si>
  <si>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</si>
  <si>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</si>
  <si>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</si>
  <si>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</si>
  <si>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</si>
  <si>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</si>
  <si>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</si>
  <si>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</si>
  <si>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</si>
  <si>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</si>
  <si>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</si>
  <si>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</si>
  <si>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</si>
  <si>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</si>
  <si>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</si>
  <si>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</si>
  <si>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</si>
  <si>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</si>
  <si>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</si>
  <si>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</si>
  <si>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</si>
  <si>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</si>
  <si>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</si>
  <si>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</si>
  <si>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</si>
  <si>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</si>
  <si>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</si>
  <si>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</si>
  <si>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</si>
  <si>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</si>
  <si>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</si>
  <si>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</si>
  <si>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</si>
  <si>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</si>
  <si>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</si>
  <si>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</si>
  <si>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</si>
  <si>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</si>
  <si>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</si>
  <si>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</si>
  <si>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</si>
  <si>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</si>
  <si>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</si>
  <si>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</si>
  <si>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</si>
  <si>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</si>
  <si>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</si>
  <si>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</si>
  <si>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</si>
  <si>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</si>
  <si>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</si>
  <si>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</si>
  <si>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</si>
  <si>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</si>
  <si>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</si>
  <si>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</si>
  <si>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</si>
  <si>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</si>
  <si>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</si>
  <si>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</si>
  <si>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</si>
  <si>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</si>
  <si>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</si>
  <si>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</si>
  <si>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</si>
  <si>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</si>
  <si>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</si>
  <si>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</si>
  <si>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</si>
  <si>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</si>
  <si>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</si>
  <si>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</si>
  <si>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</si>
  <si>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</si>
  <si>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</si>
  <si>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</si>
  <si>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</si>
  <si>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</si>
  <si>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</si>
  <si>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</si>
  <si>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</si>
  <si>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</si>
  <si>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</si>
  <si>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</si>
  <si>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</si>
  <si>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</si>
  <si>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</si>
  <si>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</si>
  <si>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</si>
  <si>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</si>
  <si>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</si>
  <si>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</si>
  <si>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</si>
  <si>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</si>
  <si>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</si>
  <si>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</si>
  <si>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</si>
  <si>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</si>
  <si>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</si>
  <si>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</si>
  <si>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</si>
  <si>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</si>
  <si>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</si>
  <si>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</si>
  <si>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</si>
  <si>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</si>
  <si>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</si>
  <si>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</si>
  <si>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</si>
  <si>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</si>
  <si>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</si>
  <si>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</si>
  <si>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</si>
  <si>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</si>
  <si>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</si>
  <si>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</si>
  <si>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</si>
  <si>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</si>
  <si>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</si>
  <si>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</si>
  <si>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</si>
  <si>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</si>
  <si>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</si>
  <si>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</si>
  <si>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</si>
  <si>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</si>
  <si>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</si>
  <si>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</si>
  <si>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</si>
  <si>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</si>
  <si>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</si>
  <si>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</si>
  <si>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</si>
  <si>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</si>
  <si>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</si>
  <si>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</si>
  <si>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</si>
  <si>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</si>
  <si>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</si>
  <si>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</si>
  <si>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</si>
  <si>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</si>
  <si>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</si>
  <si>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</si>
  <si>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</si>
  <si>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</si>
  <si>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</si>
  <si>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</si>
  <si>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</si>
  <si>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</si>
  <si>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</si>
  <si>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</si>
  <si>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</si>
  <si>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</si>
  <si>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</si>
  <si>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</si>
  <si>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</si>
  <si>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</si>
  <si>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</si>
  <si>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</si>
  <si>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</si>
  <si>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</si>
  <si>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</si>
  <si>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</si>
  <si>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</si>
  <si>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</si>
  <si>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</si>
  <si>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</si>
  <si>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</si>
  <si>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</si>
  <si>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</si>
  <si>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</si>
  <si>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</si>
  <si>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</si>
  <si>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</si>
  <si>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</si>
  <si>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</si>
  <si>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</si>
  <si>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</si>
  <si>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</si>
  <si>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</si>
  <si>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</si>
  <si>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</si>
  <si>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</si>
  <si>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</si>
  <si>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</si>
  <si>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</si>
  <si>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</si>
  <si>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</si>
  <si>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</si>
  <si>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</si>
  <si>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</si>
  <si>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</si>
  <si>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</si>
  <si>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</si>
  <si>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</si>
  <si>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</si>
  <si>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</si>
  <si>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</si>
  <si>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</si>
  <si>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</si>
  <si>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</si>
  <si>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</si>
  <si>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</si>
  <si>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</si>
  <si>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</si>
  <si>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</si>
  <si>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</si>
  <si>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</si>
  <si>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</si>
  <si>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</si>
  <si>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</si>
  <si>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</si>
  <si>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</si>
  <si>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</si>
  <si>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</si>
  <si>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</si>
  <si>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</si>
  <si>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</si>
  <si>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</si>
  <si>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</si>
  <si>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</si>
  <si>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</si>
  <si>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</si>
  <si>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</si>
  <si>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</si>
  <si>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</si>
  <si>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</si>
  <si>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</si>
  <si>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</si>
  <si>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</si>
  <si>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</si>
  <si>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</si>
  <si>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</si>
  <si>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</si>
  <si>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</si>
  <si>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</si>
  <si>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</si>
  <si>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</si>
  <si>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</si>
  <si>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</si>
  <si>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</si>
  <si>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</si>
  <si>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</si>
  <si>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</si>
  <si>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</si>
  <si>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</si>
  <si>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</si>
  <si>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</si>
  <si>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自主保安活動チェックシート集計シート</t>
    <rPh sb="0" eb="6">
      <t>ジシュホアンカツドウ</t>
    </rPh>
    <phoneticPr fontId="2"/>
  </si>
  <si>
    <t>情報収集のための周知</t>
    <phoneticPr fontId="2"/>
  </si>
  <si>
    <t>損傷対策</t>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</si>
  <si>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</si>
  <si>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</si>
  <si>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</si>
  <si>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</si>
  <si>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</si>
  <si>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</si>
  <si>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</si>
  <si>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</si>
  <si>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</si>
  <si>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</si>
  <si>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</si>
  <si>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</si>
  <si>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</si>
  <si>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</si>
  <si>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</si>
  <si>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</si>
  <si>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</si>
  <si>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</si>
  <si>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</si>
  <si>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</si>
  <si>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</si>
  <si>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</si>
  <si>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</si>
  <si>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</si>
  <si>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</si>
  <si>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</si>
  <si>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</si>
  <si>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</si>
  <si>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</si>
  <si>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</si>
  <si>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</si>
  <si>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</si>
  <si>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</si>
  <si>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</si>
  <si>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</si>
  <si>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</si>
  <si>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</si>
  <si>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</si>
  <si>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</si>
  <si>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</si>
  <si>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</si>
  <si>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</si>
  <si>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</si>
  <si>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</si>
  <si>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</si>
  <si>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</si>
  <si>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</si>
  <si>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</si>
  <si>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</si>
  <si>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</si>
  <si>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</si>
  <si>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</si>
  <si>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</si>
  <si>
    <t>自主保安活動チェックシート（都道府県協会提出用）（令和７年４月３０日現在）</t>
    <rPh sb="25" eb="2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</si>
</sst>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0"/>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20">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7" fillId="5" borderId="61" xfId="1" applyFont="1" applyFill="1" applyBorder="1" applyAlignment="1">
      <alignment horizontal="center" vertical="top"/>
    </xf>
    <xf numFmtId="38" fontId="17" fillId="5" borderId="107"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6" borderId="41" xfId="1" applyFont="1" applyFill="1" applyBorder="1" applyAlignment="1">
      <alignment vertical="center"/>
    </xf>
    <xf numFmtId="38" fontId="21" fillId="6" borderId="1" xfId="1" applyFont="1" applyFill="1" applyBorder="1" applyAlignment="1">
      <alignment vertical="center"/>
    </xf>
    <xf numFmtId="38" fontId="21" fillId="6" borderId="2" xfId="1" applyFont="1" applyFill="1" applyBorder="1" applyAlignment="1">
      <alignment vertical="center"/>
    </xf>
    <xf numFmtId="38" fontId="21" fillId="6" borderId="60" xfId="1" applyFont="1" applyFill="1" applyBorder="1" applyAlignment="1">
      <alignment vertical="center"/>
    </xf>
    <xf numFmtId="38" fontId="21" fillId="6" borderId="110" xfId="1" applyFont="1" applyFill="1" applyBorder="1" applyAlignment="1">
      <alignment vertical="center"/>
    </xf>
    <xf numFmtId="38" fontId="21" fillId="5" borderId="42" xfId="1" applyFont="1" applyFill="1" applyBorder="1" applyAlignment="1">
      <alignment vertical="center"/>
    </xf>
    <xf numFmtId="38" fontId="21" fillId="6" borderId="39" xfId="1" applyFont="1" applyFill="1" applyBorder="1" applyAlignment="1">
      <alignment vertical="center"/>
    </xf>
    <xf numFmtId="38" fontId="21" fillId="6" borderId="40" xfId="1" applyFont="1" applyFill="1" applyBorder="1" applyAlignment="1">
      <alignment vertical="center"/>
    </xf>
    <xf numFmtId="38" fontId="21" fillId="5" borderId="111" xfId="1" applyFont="1" applyFill="1" applyBorder="1" applyAlignment="1">
      <alignment vertical="center"/>
    </xf>
    <xf numFmtId="38" fontId="21"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6" borderId="126" xfId="1" applyFont="1" applyFill="1" applyBorder="1" applyAlignment="1">
      <alignment vertical="center"/>
    </xf>
    <xf numFmtId="38" fontId="21" fillId="6"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7" borderId="1" xfId="0" applyNumberFormat="1" applyFont="1" applyFill="1" applyBorder="1" applyAlignment="1">
      <alignment horizontal="center" vertical="center" shrinkToFit="1"/>
    </xf>
    <xf numFmtId="176" fontId="5" fillId="7" borderId="1" xfId="0" applyNumberFormat="1" applyFont="1" applyFill="1" applyBorder="1" applyAlignment="1">
      <alignment horizontal="center" vertical="center"/>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62" xfId="0" applyNumberFormat="1" applyFont="1" applyFill="1" applyBorder="1" applyAlignment="1">
      <alignment horizontal="center" vertical="center" wrapText="1" shrinkToFit="1"/>
    </xf>
    <xf numFmtId="49" fontId="5" fillId="0" borderId="21" xfId="0" applyNumberFormat="1" applyFont="1" applyFill="1" applyBorder="1" applyAlignment="1">
      <alignment horizontal="center" vertical="center" wrapText="1" shrinkToFit="1"/>
    </xf>
    <xf numFmtId="176" fontId="3" fillId="0" borderId="6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9" xfId="0" applyNumberFormat="1" applyFont="1" applyFill="1" applyBorder="1" applyAlignment="1">
      <alignment horizontal="left" vertical="center" wrapText="1"/>
    </xf>
    <xf numFmtId="0" fontId="7" fillId="0" borderId="58"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49" fontId="5" fillId="0" borderId="19"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54" xfId="0" applyFont="1" applyFill="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8"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38" fontId="5" fillId="2" borderId="17" xfId="1" applyFont="1" applyFill="1" applyBorder="1" applyAlignment="1">
      <alignment horizontal="right" vertical="center"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5" fillId="0" borderId="45"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30" xfId="0" applyFont="1" applyFill="1" applyBorder="1" applyAlignment="1">
      <alignment horizontal="left" vertical="center" wrapText="1"/>
    </xf>
    <xf numFmtId="38" fontId="5" fillId="2" borderId="37" xfId="1" applyFont="1" applyFill="1" applyBorder="1" applyAlignment="1">
      <alignment horizontal="right"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6"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49" fontId="7" fillId="0" borderId="63" xfId="0" applyNumberFormat="1" applyFont="1" applyFill="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29" xfId="0" applyFont="1" applyFill="1" applyBorder="1" applyAlignment="1">
      <alignment horizontal="left" vertical="center" wrapText="1"/>
    </xf>
    <xf numFmtId="176" fontId="12" fillId="3" borderId="1" xfId="0" applyNumberFormat="1" applyFont="1" applyFill="1" applyBorder="1" applyAlignment="1">
      <alignment horizontal="center" vertical="center" shrinkToFi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7" fillId="3" borderId="5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57" xfId="0"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center" wrapText="1"/>
    </xf>
    <xf numFmtId="38" fontId="0" fillId="4" borderId="28" xfId="1" applyFont="1" applyFill="1" applyBorder="1" applyAlignment="1">
      <alignment horizontal="center" vertical="center" wrapText="1"/>
    </xf>
    <xf numFmtId="38" fontId="18" fillId="5" borderId="65" xfId="1" applyFont="1" applyFill="1" applyBorder="1" applyAlignment="1">
      <alignment horizontal="center" vertical="center"/>
    </xf>
    <xf numFmtId="38" fontId="18" fillId="5" borderId="44" xfId="1" applyFont="1" applyFill="1" applyBorder="1" applyAlignment="1">
      <alignment horizontal="center" vertical="center"/>
    </xf>
    <xf numFmtId="38" fontId="18" fillId="5" borderId="47"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28" xfId="1" applyFont="1" applyFill="1" applyBorder="1" applyAlignment="1">
      <alignment horizontal="center" vertical="center" wrapText="1"/>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8" fillId="5" borderId="98" xfId="1" applyFont="1" applyFill="1" applyBorder="1" applyAlignment="1">
      <alignment horizontal="center" vertical="center"/>
    </xf>
    <xf numFmtId="38" fontId="18" fillId="5" borderId="100" xfId="1" applyFont="1" applyFill="1" applyBorder="1" applyAlignment="1">
      <alignment horizontal="center" vertical="center"/>
    </xf>
    <xf numFmtId="38" fontId="18" fillId="5"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16" xfId="1" applyFont="1" applyFill="1" applyBorder="1" applyAlignment="1">
      <alignment horizontal="center"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Normal="100" zoomScaleSheetLayoutView="100" workbookViewId="0">
      <selection activeCell="M15" sqref="M15"/>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tabSelected="1" view="pageBreakPreview" zoomScale="70" zoomScaleNormal="70" zoomScaleSheetLayoutView="70" zoomScalePageLayoutView="71" workbookViewId="0">
      <selection activeCell="D5" sqref="D5"/>
    </sheetView>
  </sheetViews>
  <sheetFormatPr defaultColWidth="9" defaultRowHeight="5.65" customHeight="1" x14ac:dyDescent="0.15"/>
  <cols>
    <col min="1" max="1" width="1.75" style="1" customWidth="1"/>
    <col min="2" max="2" width="3" style="143" customWidth="1"/>
    <col min="3" max="3" width="15.375" style="10"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23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1.45" customHeight="1" x14ac:dyDescent="0.15">
      <c r="B4" s="517"/>
      <c r="C4" s="517"/>
    </row>
    <row r="5" spans="2:14" ht="46.15" customHeight="1" x14ac:dyDescent="0.15">
      <c r="B5" s="8" t="s">
        <v>43</v>
      </c>
      <c r="C5" s="9"/>
      <c r="F5" s="230" t="s">
        <v>167</v>
      </c>
      <c r="G5" s="518"/>
      <c r="H5" s="518"/>
      <c r="I5" s="518"/>
      <c r="J5" s="518"/>
      <c r="K5" s="241"/>
    </row>
    <row r="6" spans="2:14" ht="28.5" customHeight="1" x14ac:dyDescent="0.15">
      <c r="B6" s="8"/>
      <c r="C6" s="9"/>
      <c r="F6" s="233" t="s">
        <v>122</v>
      </c>
      <c r="G6" s="519"/>
      <c r="H6" s="519"/>
      <c r="I6" s="519"/>
      <c r="J6" s="519"/>
      <c r="K6" s="241"/>
    </row>
    <row r="7" spans="2:14" ht="28.5" customHeight="1" x14ac:dyDescent="0.15">
      <c r="B7" s="8"/>
      <c r="C7" s="9"/>
      <c r="F7" s="233" t="s">
        <v>123</v>
      </c>
      <c r="G7" s="520"/>
      <c r="H7" s="520"/>
      <c r="I7" s="520"/>
      <c r="J7" s="520"/>
      <c r="K7" s="241"/>
    </row>
    <row r="8" spans="2:14" ht="42.75" customHeight="1" x14ac:dyDescent="0.15">
      <c r="B8" s="521" t="s">
        <v>112</v>
      </c>
      <c r="C8" s="521"/>
      <c r="D8" s="521"/>
      <c r="E8" s="521"/>
      <c r="F8" s="521"/>
      <c r="G8" s="521"/>
      <c r="H8" s="521"/>
      <c r="I8" s="521"/>
      <c r="J8" s="521"/>
      <c r="K8" s="161"/>
      <c r="L8" s="162"/>
      <c r="M8" s="163"/>
      <c r="N8" s="151"/>
    </row>
    <row r="9" spans="2:14" ht="22.5" customHeight="1" x14ac:dyDescent="0.15">
      <c r="B9" s="152" t="s">
        <v>0</v>
      </c>
    </row>
    <row r="10" spans="2:14" ht="20.25" customHeight="1" x14ac:dyDescent="0.15">
      <c r="B10" s="153" t="s">
        <v>72</v>
      </c>
      <c r="C10" s="154"/>
      <c r="D10" s="12"/>
      <c r="E10" s="3"/>
      <c r="F10" s="4"/>
      <c r="H10" s="6"/>
      <c r="I10" s="7"/>
      <c r="J10" s="1"/>
      <c r="K10" s="13"/>
    </row>
    <row r="11" spans="2:14" ht="20.25" customHeight="1" thickBot="1" x14ac:dyDescent="0.2">
      <c r="B11" s="153" t="s">
        <v>83</v>
      </c>
      <c r="C11" s="154"/>
      <c r="D11" s="12"/>
      <c r="E11" s="3"/>
      <c r="F11" s="4"/>
      <c r="H11" s="6"/>
      <c r="I11" s="7"/>
      <c r="J11" s="1"/>
      <c r="K11" s="13"/>
    </row>
    <row r="12" spans="2:14" s="17" customFormat="1" ht="37.5" customHeight="1" thickBot="1" x14ac:dyDescent="0.2">
      <c r="B12" s="522" t="s">
        <v>17</v>
      </c>
      <c r="C12" s="523"/>
      <c r="D12" s="249" t="s">
        <v>2</v>
      </c>
      <c r="E12" s="524" t="s">
        <v>6</v>
      </c>
      <c r="F12" s="524"/>
      <c r="G12" s="14" t="s">
        <v>102</v>
      </c>
      <c r="H12" s="525" t="s">
        <v>7</v>
      </c>
      <c r="I12" s="525"/>
      <c r="J12" s="15" t="s">
        <v>3</v>
      </c>
      <c r="K12" s="16"/>
      <c r="L12" s="238"/>
    </row>
    <row r="13" spans="2:14" s="17" customFormat="1" ht="24.75" customHeight="1" x14ac:dyDescent="0.15">
      <c r="B13" s="18" t="s">
        <v>45</v>
      </c>
      <c r="C13" s="19"/>
      <c r="D13" s="20"/>
      <c r="E13" s="21"/>
      <c r="F13" s="20"/>
      <c r="G13" s="22"/>
      <c r="H13" s="23"/>
      <c r="I13" s="24"/>
      <c r="J13" s="25"/>
      <c r="K13" s="26"/>
      <c r="L13" s="238"/>
    </row>
    <row r="14" spans="2:14" s="13" customFormat="1" ht="69.95" customHeight="1" x14ac:dyDescent="0.15">
      <c r="B14" s="466" t="s">
        <v>46</v>
      </c>
      <c r="C14" s="529" t="s">
        <v>57</v>
      </c>
      <c r="D14" s="531" t="s">
        <v>28</v>
      </c>
      <c r="E14" s="533" t="s">
        <v>18</v>
      </c>
      <c r="F14" s="534"/>
      <c r="G14" s="27">
        <v>2</v>
      </c>
      <c r="H14" s="170"/>
      <c r="I14" s="28" t="s">
        <v>8</v>
      </c>
      <c r="J14" s="29" t="s">
        <v>34</v>
      </c>
      <c r="K14" s="30"/>
      <c r="L14" s="238"/>
    </row>
    <row r="15" spans="2:14" s="13" customFormat="1" ht="69.95" customHeight="1" x14ac:dyDescent="0.15">
      <c r="B15" s="515"/>
      <c r="C15" s="465"/>
      <c r="D15" s="510"/>
      <c r="E15" s="535" t="s">
        <v>19</v>
      </c>
      <c r="F15" s="536"/>
      <c r="G15" s="31">
        <v>2</v>
      </c>
      <c r="H15" s="171"/>
      <c r="I15" s="32" t="s">
        <v>8</v>
      </c>
      <c r="J15" s="33" t="s">
        <v>34</v>
      </c>
      <c r="K15" s="30"/>
      <c r="L15" s="238"/>
    </row>
    <row r="16" spans="2:14" s="13" customFormat="1" ht="69.95" customHeight="1" x14ac:dyDescent="0.15">
      <c r="B16" s="467"/>
      <c r="C16" s="530"/>
      <c r="D16" s="532"/>
      <c r="E16" s="532" t="s">
        <v>20</v>
      </c>
      <c r="F16" s="530"/>
      <c r="G16" s="34">
        <v>2</v>
      </c>
      <c r="H16" s="431"/>
      <c r="I16" s="35" t="s">
        <v>8</v>
      </c>
      <c r="J16" s="387" t="s">
        <v>34</v>
      </c>
      <c r="K16" s="30"/>
      <c r="L16" s="238"/>
      <c r="M16" s="36"/>
    </row>
    <row r="17" spans="2:13" s="13" customFormat="1" ht="21" customHeight="1" thickBot="1" x14ac:dyDescent="0.2">
      <c r="B17" s="526" t="s">
        <v>38</v>
      </c>
      <c r="C17" s="527"/>
      <c r="D17" s="527"/>
      <c r="E17" s="527"/>
      <c r="F17" s="527"/>
      <c r="G17" s="527"/>
      <c r="H17" s="527"/>
      <c r="I17" s="527"/>
      <c r="J17" s="528"/>
      <c r="K17" s="37"/>
      <c r="L17" s="238"/>
    </row>
    <row r="18" spans="2:13" s="13" customFormat="1" ht="9" customHeight="1" thickBot="1" x14ac:dyDescent="0.2"/>
    <row r="19" spans="2:13" ht="24.75" customHeight="1" x14ac:dyDescent="0.15">
      <c r="B19" s="18" t="s">
        <v>88</v>
      </c>
      <c r="C19" s="19"/>
      <c r="D19" s="19"/>
      <c r="E19" s="21"/>
      <c r="F19" s="20"/>
      <c r="G19" s="22"/>
      <c r="H19" s="23"/>
      <c r="I19" s="24"/>
      <c r="J19" s="25"/>
      <c r="K19" s="26"/>
    </row>
    <row r="20" spans="2:13" ht="60" customHeight="1" x14ac:dyDescent="0.15">
      <c r="B20" s="549" t="s">
        <v>46</v>
      </c>
      <c r="C20" s="468" t="s">
        <v>67</v>
      </c>
      <c r="D20" s="38" t="s">
        <v>201</v>
      </c>
      <c r="E20" s="490"/>
      <c r="F20" s="485"/>
      <c r="G20" s="31">
        <v>2</v>
      </c>
      <c r="H20" s="171"/>
      <c r="I20" s="32" t="s">
        <v>8</v>
      </c>
      <c r="J20" s="33" t="s">
        <v>34</v>
      </c>
      <c r="K20" s="30"/>
    </row>
    <row r="21" spans="2:13" ht="37.5" customHeight="1" x14ac:dyDescent="0.15">
      <c r="B21" s="550"/>
      <c r="C21" s="511"/>
      <c r="D21" s="513" t="s">
        <v>68</v>
      </c>
      <c r="E21" s="391" t="s">
        <v>46</v>
      </c>
      <c r="F21" s="39" t="s">
        <v>36</v>
      </c>
      <c r="G21" s="552">
        <v>2</v>
      </c>
      <c r="H21" s="498"/>
      <c r="I21" s="554" t="s">
        <v>8</v>
      </c>
      <c r="J21" s="547" t="s">
        <v>99</v>
      </c>
      <c r="K21" s="30"/>
      <c r="L21" s="537"/>
      <c r="M21" s="10"/>
    </row>
    <row r="22" spans="2:13" ht="44.25" customHeight="1" x14ac:dyDescent="0.15">
      <c r="B22" s="550"/>
      <c r="C22" s="511"/>
      <c r="D22" s="516"/>
      <c r="E22" s="391" t="s">
        <v>47</v>
      </c>
      <c r="F22" s="39" t="s">
        <v>48</v>
      </c>
      <c r="G22" s="553"/>
      <c r="H22" s="558"/>
      <c r="I22" s="555"/>
      <c r="J22" s="557"/>
      <c r="K22" s="30"/>
      <c r="L22" s="538"/>
    </row>
    <row r="23" spans="2:13" ht="37.5" customHeight="1" x14ac:dyDescent="0.15">
      <c r="B23" s="550"/>
      <c r="C23" s="511"/>
      <c r="D23" s="516"/>
      <c r="E23" s="391" t="s">
        <v>49</v>
      </c>
      <c r="F23" s="39" t="s">
        <v>35</v>
      </c>
      <c r="G23" s="553"/>
      <c r="H23" s="558"/>
      <c r="I23" s="555"/>
      <c r="J23" s="557"/>
      <c r="K23" s="30"/>
      <c r="L23" s="538"/>
    </row>
    <row r="24" spans="2:13" ht="44.25" customHeight="1" x14ac:dyDescent="0.15">
      <c r="B24" s="550"/>
      <c r="C24" s="511"/>
      <c r="D24" s="516"/>
      <c r="E24" s="391" t="s">
        <v>50</v>
      </c>
      <c r="F24" s="397" t="s">
        <v>51</v>
      </c>
      <c r="G24" s="553"/>
      <c r="H24" s="558"/>
      <c r="I24" s="555"/>
      <c r="J24" s="557"/>
      <c r="K24" s="30"/>
      <c r="L24" s="538"/>
    </row>
    <row r="25" spans="2:13" ht="71.25" customHeight="1" x14ac:dyDescent="0.15">
      <c r="B25" s="551"/>
      <c r="C25" s="469"/>
      <c r="D25" s="40" t="s">
        <v>98</v>
      </c>
      <c r="E25" s="392" t="s">
        <v>44</v>
      </c>
      <c r="F25" s="155"/>
      <c r="G25" s="41">
        <v>1</v>
      </c>
      <c r="H25" s="499"/>
      <c r="I25" s="556"/>
      <c r="J25" s="548"/>
      <c r="K25" s="42"/>
      <c r="L25" s="538"/>
    </row>
    <row r="26" spans="2:13" ht="75" customHeight="1" x14ac:dyDescent="0.15">
      <c r="B26" s="492" t="s">
        <v>47</v>
      </c>
      <c r="C26" s="484" t="s">
        <v>52</v>
      </c>
      <c r="D26" s="38" t="s">
        <v>202</v>
      </c>
      <c r="E26" s="543"/>
      <c r="F26" s="544"/>
      <c r="G26" s="43">
        <v>2</v>
      </c>
      <c r="H26" s="172"/>
      <c r="I26" s="44" t="s">
        <v>8</v>
      </c>
      <c r="J26" s="45" t="s">
        <v>34</v>
      </c>
      <c r="K26" s="30"/>
    </row>
    <row r="27" spans="2:13" ht="113.1" customHeight="1" x14ac:dyDescent="0.15">
      <c r="B27" s="539"/>
      <c r="C27" s="541"/>
      <c r="D27" s="46" t="s">
        <v>53</v>
      </c>
      <c r="E27" s="482" t="s">
        <v>104</v>
      </c>
      <c r="F27" s="484"/>
      <c r="G27" s="47">
        <v>2</v>
      </c>
      <c r="H27" s="498"/>
      <c r="I27" s="545" t="s">
        <v>8</v>
      </c>
      <c r="J27" s="547" t="s">
        <v>99</v>
      </c>
      <c r="K27" s="30"/>
      <c r="L27" s="537"/>
      <c r="M27" s="10"/>
    </row>
    <row r="28" spans="2:13" ht="72.75" customHeight="1" x14ac:dyDescent="0.15">
      <c r="B28" s="540"/>
      <c r="C28" s="542"/>
      <c r="D28" s="40" t="s">
        <v>98</v>
      </c>
      <c r="E28" s="392" t="s">
        <v>44</v>
      </c>
      <c r="F28" s="155"/>
      <c r="G28" s="48">
        <v>1</v>
      </c>
      <c r="H28" s="499"/>
      <c r="I28" s="546"/>
      <c r="J28" s="548"/>
      <c r="K28" s="42"/>
      <c r="L28" s="538"/>
    </row>
    <row r="29" spans="2:13" ht="60" customHeight="1" x14ac:dyDescent="0.15">
      <c r="B29" s="492" t="s">
        <v>49</v>
      </c>
      <c r="C29" s="484" t="s">
        <v>27</v>
      </c>
      <c r="D29" s="38" t="s">
        <v>203</v>
      </c>
      <c r="E29" s="488" t="s">
        <v>96</v>
      </c>
      <c r="F29" s="489"/>
      <c r="G29" s="49">
        <v>2</v>
      </c>
      <c r="H29" s="172"/>
      <c r="I29" s="50" t="s">
        <v>8</v>
      </c>
      <c r="J29" s="51" t="s">
        <v>34</v>
      </c>
      <c r="K29" s="42"/>
      <c r="L29" s="239"/>
    </row>
    <row r="30" spans="2:13" ht="60" customHeight="1" x14ac:dyDescent="0.15">
      <c r="B30" s="493"/>
      <c r="C30" s="494"/>
      <c r="D30" s="71" t="s">
        <v>204</v>
      </c>
      <c r="E30" s="490"/>
      <c r="F30" s="491"/>
      <c r="G30" s="56">
        <v>1</v>
      </c>
      <c r="H30" s="172"/>
      <c r="I30" s="50" t="s">
        <v>8</v>
      </c>
      <c r="J30" s="51" t="s">
        <v>97</v>
      </c>
      <c r="K30" s="42"/>
    </row>
    <row r="31" spans="2:13" ht="60" customHeight="1" x14ac:dyDescent="0.15">
      <c r="B31" s="493"/>
      <c r="C31" s="494"/>
      <c r="D31" s="149" t="s">
        <v>205</v>
      </c>
      <c r="E31" s="461" t="s">
        <v>206</v>
      </c>
      <c r="F31" s="381"/>
      <c r="G31" s="407">
        <v>2</v>
      </c>
      <c r="H31" s="498"/>
      <c r="I31" s="495" t="s">
        <v>8</v>
      </c>
      <c r="J31" s="496" t="s">
        <v>130</v>
      </c>
      <c r="K31" s="42"/>
    </row>
    <row r="32" spans="2:13" ht="60" customHeight="1" x14ac:dyDescent="0.15">
      <c r="B32" s="493"/>
      <c r="C32" s="494"/>
      <c r="D32" s="53" t="s">
        <v>207</v>
      </c>
      <c r="E32" s="462"/>
      <c r="F32" s="150"/>
      <c r="G32" s="54">
        <v>1</v>
      </c>
      <c r="H32" s="499"/>
      <c r="I32" s="479"/>
      <c r="J32" s="497"/>
      <c r="K32" s="42"/>
    </row>
    <row r="33" spans="2:17" ht="61.15" customHeight="1" x14ac:dyDescent="0.15">
      <c r="B33" s="105" t="s">
        <v>50</v>
      </c>
      <c r="C33" s="55" t="s">
        <v>30</v>
      </c>
      <c r="D33" s="38" t="s">
        <v>208</v>
      </c>
      <c r="E33" s="490" t="s">
        <v>40</v>
      </c>
      <c r="F33" s="485"/>
      <c r="G33" s="56">
        <v>1</v>
      </c>
      <c r="H33" s="172"/>
      <c r="I33" s="57" t="s">
        <v>8</v>
      </c>
      <c r="J33" s="45" t="s">
        <v>97</v>
      </c>
      <c r="K33" s="42"/>
    </row>
    <row r="34" spans="2:17" ht="81.75" customHeight="1" x14ac:dyDescent="0.15">
      <c r="B34" s="466" t="s">
        <v>54</v>
      </c>
      <c r="C34" s="468" t="s">
        <v>55</v>
      </c>
      <c r="D34" s="149" t="s">
        <v>209</v>
      </c>
      <c r="E34" s="470" t="s">
        <v>210</v>
      </c>
      <c r="F34" s="471"/>
      <c r="G34" s="52">
        <v>2</v>
      </c>
      <c r="H34" s="498"/>
      <c r="I34" s="478" t="s">
        <v>8</v>
      </c>
      <c r="J34" s="480" t="s">
        <v>99</v>
      </c>
      <c r="K34" s="42"/>
      <c r="M34" s="58"/>
      <c r="N34" s="59"/>
      <c r="O34" s="59"/>
      <c r="P34" s="59"/>
      <c r="Q34" s="59"/>
    </row>
    <row r="35" spans="2:17" ht="75" customHeight="1" x14ac:dyDescent="0.15">
      <c r="B35" s="467"/>
      <c r="C35" s="469"/>
      <c r="D35" s="61" t="s">
        <v>211</v>
      </c>
      <c r="E35" s="472"/>
      <c r="F35" s="473"/>
      <c r="G35" s="394">
        <v>1</v>
      </c>
      <c r="H35" s="499"/>
      <c r="I35" s="479"/>
      <c r="J35" s="481"/>
      <c r="K35" s="42"/>
      <c r="M35" s="58"/>
      <c r="N35" s="59"/>
      <c r="O35" s="59"/>
      <c r="P35" s="59"/>
      <c r="Q35" s="59"/>
    </row>
    <row r="36" spans="2:17" ht="84.6" customHeight="1" thickBot="1" x14ac:dyDescent="0.2">
      <c r="B36" s="399" t="s">
        <v>94</v>
      </c>
      <c r="C36" s="62" t="s">
        <v>84</v>
      </c>
      <c r="D36" s="63" t="s">
        <v>212</v>
      </c>
      <c r="E36" s="474" t="s">
        <v>213</v>
      </c>
      <c r="F36" s="475"/>
      <c r="G36" s="168">
        <v>2</v>
      </c>
      <c r="H36" s="429"/>
      <c r="I36" s="408" t="s">
        <v>8</v>
      </c>
      <c r="J36" s="409" t="s">
        <v>66</v>
      </c>
      <c r="K36" s="42"/>
      <c r="M36" s="58"/>
      <c r="N36" s="59"/>
      <c r="O36" s="59"/>
      <c r="P36" s="59"/>
      <c r="Q36" s="59"/>
    </row>
    <row r="37" spans="2:17" ht="24.75" customHeight="1" x14ac:dyDescent="0.15">
      <c r="B37" s="18" t="s">
        <v>13</v>
      </c>
      <c r="C37" s="19"/>
      <c r="D37" s="20"/>
      <c r="E37" s="21"/>
      <c r="F37" s="65"/>
      <c r="G37" s="66"/>
      <c r="H37" s="67"/>
      <c r="I37" s="68"/>
      <c r="J37" s="69"/>
      <c r="K37" s="70"/>
    </row>
    <row r="38" spans="2:17" ht="94.5" customHeight="1" x14ac:dyDescent="0.15">
      <c r="B38" s="379" t="s">
        <v>46</v>
      </c>
      <c r="C38" s="389" t="s">
        <v>119</v>
      </c>
      <c r="D38" s="482" t="s">
        <v>118</v>
      </c>
      <c r="E38" s="483"/>
      <c r="F38" s="484"/>
      <c r="G38" s="393">
        <v>2</v>
      </c>
      <c r="H38" s="430"/>
      <c r="I38" s="384" t="s">
        <v>8</v>
      </c>
      <c r="J38" s="386" t="s">
        <v>34</v>
      </c>
      <c r="K38" s="30"/>
      <c r="L38" s="537"/>
    </row>
    <row r="39" spans="2:17" ht="95.25" customHeight="1" x14ac:dyDescent="0.15">
      <c r="B39" s="105" t="s">
        <v>47</v>
      </c>
      <c r="C39" s="55" t="s">
        <v>21</v>
      </c>
      <c r="D39" s="71" t="s">
        <v>214</v>
      </c>
      <c r="E39" s="485" t="s">
        <v>215</v>
      </c>
      <c r="F39" s="485"/>
      <c r="G39" s="49">
        <v>2</v>
      </c>
      <c r="H39" s="172"/>
      <c r="I39" s="72" t="s">
        <v>8</v>
      </c>
      <c r="J39" s="45" t="s">
        <v>34</v>
      </c>
      <c r="K39" s="30"/>
      <c r="L39" s="538"/>
    </row>
    <row r="40" spans="2:17" ht="60.75" customHeight="1" thickBot="1" x14ac:dyDescent="0.2">
      <c r="B40" s="148" t="s">
        <v>49</v>
      </c>
      <c r="C40" s="73" t="s">
        <v>32</v>
      </c>
      <c r="D40" s="74" t="s">
        <v>216</v>
      </c>
      <c r="E40" s="486" t="s">
        <v>217</v>
      </c>
      <c r="F40" s="486"/>
      <c r="G40" s="75">
        <v>2</v>
      </c>
      <c r="H40" s="451"/>
      <c r="I40" s="76" t="s">
        <v>8</v>
      </c>
      <c r="J40" s="64" t="s">
        <v>66</v>
      </c>
      <c r="K40" s="30"/>
    </row>
    <row r="41" spans="2:17" ht="24.75" customHeight="1" thickBot="1" x14ac:dyDescent="0.2">
      <c r="B41" s="77"/>
      <c r="C41" s="78"/>
      <c r="D41" s="79"/>
      <c r="E41" s="487" t="s">
        <v>12</v>
      </c>
      <c r="F41" s="487"/>
      <c r="G41" s="167">
        <f>SUM(G14,G15,G16,G20,G21,G26,G27,G29,G30,G34,G36,G38,G40,G39,G31,G33)</f>
        <v>30</v>
      </c>
      <c r="H41" s="429">
        <f>SUM(H14:H16,H20:H36,H38:H40)</f>
        <v>0</v>
      </c>
      <c r="I41" s="80" t="s">
        <v>8</v>
      </c>
      <c r="J41" s="81"/>
      <c r="K41" s="30"/>
    </row>
    <row r="42" spans="2:17" ht="10.5" customHeight="1" x14ac:dyDescent="0.15">
      <c r="B42" s="82"/>
      <c r="C42" s="13"/>
      <c r="D42" s="13"/>
      <c r="E42" s="82"/>
      <c r="F42" s="83"/>
      <c r="G42" s="84"/>
      <c r="J42" s="70"/>
      <c r="K42" s="70"/>
    </row>
    <row r="43" spans="2:17" ht="22.5" customHeight="1" x14ac:dyDescent="0.15">
      <c r="B43" s="145" t="s">
        <v>1</v>
      </c>
      <c r="C43" s="1"/>
      <c r="J43" s="70"/>
      <c r="K43" s="70"/>
    </row>
    <row r="44" spans="2:17" ht="18" thickBot="1" x14ac:dyDescent="0.2">
      <c r="B44" s="156" t="s">
        <v>10</v>
      </c>
      <c r="C44" s="11"/>
      <c r="D44" s="12"/>
      <c r="E44" s="3"/>
      <c r="F44" s="4"/>
      <c r="G44" s="7"/>
      <c r="H44" s="6"/>
      <c r="I44" s="70"/>
      <c r="J44" s="1"/>
      <c r="K44" s="13"/>
    </row>
    <row r="45" spans="2:17" s="17" customFormat="1" ht="27" customHeight="1" thickBot="1" x14ac:dyDescent="0.2">
      <c r="B45" s="476" t="s">
        <v>17</v>
      </c>
      <c r="C45" s="477"/>
      <c r="D45" s="249" t="s">
        <v>2</v>
      </c>
      <c r="E45" s="463" t="s">
        <v>107</v>
      </c>
      <c r="F45" s="464"/>
      <c r="G45" s="87" t="s">
        <v>102</v>
      </c>
      <c r="H45" s="587" t="s">
        <v>7</v>
      </c>
      <c r="I45" s="588"/>
      <c r="J45" s="88" t="s">
        <v>3</v>
      </c>
      <c r="K45" s="89"/>
      <c r="L45" s="238"/>
    </row>
    <row r="46" spans="2:17" ht="21.75" customHeight="1" x14ac:dyDescent="0.15">
      <c r="B46" s="18" t="s">
        <v>168</v>
      </c>
      <c r="C46" s="19"/>
      <c r="D46" s="20"/>
      <c r="E46" s="21"/>
      <c r="F46" s="65"/>
      <c r="G46" s="66"/>
      <c r="H46" s="67"/>
      <c r="I46" s="68"/>
      <c r="J46" s="69"/>
      <c r="K46" s="70"/>
    </row>
    <row r="47" spans="2:17" ht="96.6" customHeight="1" x14ac:dyDescent="0.15">
      <c r="B47" s="559" t="s">
        <v>46</v>
      </c>
      <c r="C47" s="468" t="s">
        <v>169</v>
      </c>
      <c r="D47" s="561" t="s">
        <v>170</v>
      </c>
      <c r="E47" s="563" t="s">
        <v>171</v>
      </c>
      <c r="F47" s="564"/>
      <c r="G47" s="52">
        <v>3</v>
      </c>
      <c r="H47" s="498"/>
      <c r="I47" s="554" t="s">
        <v>8</v>
      </c>
      <c r="J47" s="480" t="s">
        <v>79</v>
      </c>
      <c r="K47" s="70"/>
    </row>
    <row r="48" spans="2:17" ht="36.6" customHeight="1" thickBot="1" x14ac:dyDescent="0.2">
      <c r="B48" s="560"/>
      <c r="C48" s="475"/>
      <c r="D48" s="562"/>
      <c r="E48" s="567" t="s">
        <v>172</v>
      </c>
      <c r="F48" s="568"/>
      <c r="G48" s="394">
        <v>2</v>
      </c>
      <c r="H48" s="581"/>
      <c r="I48" s="565"/>
      <c r="J48" s="566"/>
      <c r="K48" s="70"/>
    </row>
    <row r="49" spans="2:12" ht="21.75" customHeight="1" x14ac:dyDescent="0.15">
      <c r="B49" s="18" t="s">
        <v>173</v>
      </c>
      <c r="C49" s="19"/>
      <c r="D49" s="20"/>
      <c r="E49" s="21"/>
      <c r="F49" s="65"/>
      <c r="G49" s="66"/>
      <c r="H49" s="452"/>
      <c r="I49" s="68"/>
      <c r="J49" s="69"/>
      <c r="K49" s="70"/>
    </row>
    <row r="50" spans="2:12" ht="57" customHeight="1" x14ac:dyDescent="0.15">
      <c r="B50" s="466" t="s">
        <v>46</v>
      </c>
      <c r="C50" s="575" t="s">
        <v>81</v>
      </c>
      <c r="D50" s="90" t="s">
        <v>82</v>
      </c>
      <c r="E50" s="582"/>
      <c r="F50" s="583"/>
      <c r="G50" s="56">
        <v>2</v>
      </c>
      <c r="H50" s="172"/>
      <c r="I50" s="72" t="s">
        <v>8</v>
      </c>
      <c r="J50" s="45" t="s">
        <v>66</v>
      </c>
      <c r="K50" s="30"/>
    </row>
    <row r="51" spans="2:12" ht="62.45" customHeight="1" x14ac:dyDescent="0.15">
      <c r="B51" s="505"/>
      <c r="C51" s="576"/>
      <c r="D51" s="91" t="s">
        <v>218</v>
      </c>
      <c r="E51" s="584" t="s">
        <v>219</v>
      </c>
      <c r="F51" s="585"/>
      <c r="G51" s="56">
        <v>2</v>
      </c>
      <c r="H51" s="174"/>
      <c r="I51" s="72" t="s">
        <v>8</v>
      </c>
      <c r="J51" s="45" t="s">
        <v>66</v>
      </c>
      <c r="K51" s="30"/>
    </row>
    <row r="52" spans="2:12" ht="46.15" customHeight="1" x14ac:dyDescent="0.15">
      <c r="B52" s="506"/>
      <c r="C52" s="577"/>
      <c r="D52" s="250" t="s">
        <v>120</v>
      </c>
      <c r="E52" s="532" t="s">
        <v>80</v>
      </c>
      <c r="F52" s="530"/>
      <c r="G52" s="394">
        <v>2</v>
      </c>
      <c r="H52" s="431"/>
      <c r="I52" s="35" t="s">
        <v>8</v>
      </c>
      <c r="J52" s="387" t="s">
        <v>66</v>
      </c>
      <c r="K52" s="30"/>
    </row>
    <row r="53" spans="2:12" ht="95.25" customHeight="1" x14ac:dyDescent="0.15">
      <c r="B53" s="550" t="s">
        <v>47</v>
      </c>
      <c r="C53" s="573" t="s">
        <v>77</v>
      </c>
      <c r="D53" s="92" t="s">
        <v>5</v>
      </c>
      <c r="E53" s="157" t="s">
        <v>58</v>
      </c>
      <c r="F53" s="158"/>
      <c r="G53" s="248">
        <v>3</v>
      </c>
      <c r="H53" s="498"/>
      <c r="I53" s="555" t="s">
        <v>8</v>
      </c>
      <c r="J53" s="571" t="s">
        <v>79</v>
      </c>
      <c r="K53" s="30"/>
      <c r="L53" s="537"/>
    </row>
    <row r="54" spans="2:12" ht="59.25" customHeight="1" x14ac:dyDescent="0.15">
      <c r="B54" s="505"/>
      <c r="C54" s="508"/>
      <c r="D54" s="578" t="s">
        <v>4</v>
      </c>
      <c r="E54" s="93" t="s">
        <v>59</v>
      </c>
      <c r="F54" s="159" t="s">
        <v>113</v>
      </c>
      <c r="G54" s="589">
        <v>2</v>
      </c>
      <c r="H54" s="558"/>
      <c r="I54" s="555"/>
      <c r="J54" s="571"/>
      <c r="K54" s="30"/>
      <c r="L54" s="538"/>
    </row>
    <row r="55" spans="2:12" ht="63" customHeight="1" thickBot="1" x14ac:dyDescent="0.2">
      <c r="B55" s="572"/>
      <c r="C55" s="574"/>
      <c r="D55" s="579"/>
      <c r="E55" s="94" t="s">
        <v>60</v>
      </c>
      <c r="F55" s="95" t="s">
        <v>42</v>
      </c>
      <c r="G55" s="590"/>
      <c r="H55" s="581"/>
      <c r="I55" s="565"/>
      <c r="J55" s="586"/>
      <c r="K55" s="30"/>
      <c r="L55" s="538"/>
    </row>
    <row r="56" spans="2:12" ht="21.75" customHeight="1" x14ac:dyDescent="0.15">
      <c r="B56" s="18" t="s">
        <v>174</v>
      </c>
      <c r="C56" s="19"/>
      <c r="D56" s="98"/>
      <c r="E56" s="99"/>
      <c r="F56" s="98"/>
      <c r="G56" s="96"/>
      <c r="H56" s="97"/>
      <c r="I56" s="96"/>
      <c r="J56" s="69"/>
      <c r="K56" s="70"/>
    </row>
    <row r="57" spans="2:12" ht="162" customHeight="1" x14ac:dyDescent="0.15">
      <c r="B57" s="380" t="s">
        <v>46</v>
      </c>
      <c r="C57" s="60" t="s">
        <v>39</v>
      </c>
      <c r="D57" s="100" t="s">
        <v>85</v>
      </c>
      <c r="E57" s="530" t="s">
        <v>69</v>
      </c>
      <c r="F57" s="530"/>
      <c r="G57" s="394">
        <v>2</v>
      </c>
      <c r="H57" s="431"/>
      <c r="I57" s="385" t="s">
        <v>8</v>
      </c>
      <c r="J57" s="395" t="s">
        <v>34</v>
      </c>
      <c r="K57" s="30"/>
    </row>
    <row r="58" spans="2:12" ht="94.15" customHeight="1" x14ac:dyDescent="0.15">
      <c r="B58" s="105" t="s">
        <v>47</v>
      </c>
      <c r="C58" s="55" t="s">
        <v>220</v>
      </c>
      <c r="D58" s="101" t="s">
        <v>221</v>
      </c>
      <c r="E58" s="485"/>
      <c r="F58" s="485"/>
      <c r="G58" s="56">
        <v>2</v>
      </c>
      <c r="H58" s="172"/>
      <c r="I58" s="57" t="s">
        <v>8</v>
      </c>
      <c r="J58" s="102" t="s">
        <v>34</v>
      </c>
      <c r="K58" s="103"/>
    </row>
    <row r="59" spans="2:12" ht="64.150000000000006" customHeight="1" x14ac:dyDescent="0.15">
      <c r="B59" s="105" t="s">
        <v>49</v>
      </c>
      <c r="C59" s="55" t="s">
        <v>61</v>
      </c>
      <c r="D59" s="101" t="s">
        <v>74</v>
      </c>
      <c r="E59" s="485"/>
      <c r="F59" s="485"/>
      <c r="G59" s="56">
        <v>3</v>
      </c>
      <c r="H59" s="172"/>
      <c r="I59" s="57" t="s">
        <v>8</v>
      </c>
      <c r="J59" s="102" t="s">
        <v>70</v>
      </c>
      <c r="K59" s="30"/>
    </row>
    <row r="60" spans="2:12" ht="78" customHeight="1" x14ac:dyDescent="0.15">
      <c r="B60" s="105" t="s">
        <v>50</v>
      </c>
      <c r="C60" s="104" t="s">
        <v>63</v>
      </c>
      <c r="D60" s="101" t="s">
        <v>75</v>
      </c>
      <c r="E60" s="490"/>
      <c r="F60" s="491"/>
      <c r="G60" s="56">
        <v>3</v>
      </c>
      <c r="H60" s="174"/>
      <c r="I60" s="57" t="s">
        <v>8</v>
      </c>
      <c r="J60" s="102" t="s">
        <v>70</v>
      </c>
      <c r="K60" s="30"/>
    </row>
    <row r="61" spans="2:12" ht="61.15" customHeight="1" x14ac:dyDescent="0.15">
      <c r="B61" s="458" t="s">
        <v>54</v>
      </c>
      <c r="C61" s="455" t="s">
        <v>141</v>
      </c>
      <c r="D61" s="92" t="s">
        <v>263</v>
      </c>
      <c r="E61" s="531" t="s">
        <v>266</v>
      </c>
      <c r="F61" s="468"/>
      <c r="G61" s="393">
        <v>3</v>
      </c>
      <c r="H61" s="498"/>
      <c r="I61" s="554" t="s">
        <v>8</v>
      </c>
      <c r="J61" s="571" t="s">
        <v>95</v>
      </c>
      <c r="K61" s="30"/>
      <c r="L61" s="426"/>
    </row>
    <row r="62" spans="2:12" ht="58.9" customHeight="1" x14ac:dyDescent="0.15">
      <c r="B62" s="459"/>
      <c r="C62" s="456"/>
      <c r="D62" s="92" t="s">
        <v>264</v>
      </c>
      <c r="E62" s="510"/>
      <c r="F62" s="511"/>
      <c r="G62" s="54">
        <v>2</v>
      </c>
      <c r="H62" s="558"/>
      <c r="I62" s="555"/>
      <c r="J62" s="571"/>
      <c r="K62" s="30"/>
      <c r="L62" s="426"/>
    </row>
    <row r="63" spans="2:12" ht="60" customHeight="1" thickBot="1" x14ac:dyDescent="0.2">
      <c r="B63" s="460"/>
      <c r="C63" s="457"/>
      <c r="D63" s="432" t="s">
        <v>265</v>
      </c>
      <c r="E63" s="258"/>
      <c r="F63" s="425"/>
      <c r="G63" s="168">
        <v>1</v>
      </c>
      <c r="H63" s="581"/>
      <c r="I63" s="565"/>
      <c r="J63" s="586"/>
      <c r="K63" s="30"/>
    </row>
    <row r="64" spans="2:12" ht="21.75" customHeight="1" x14ac:dyDescent="0.15">
      <c r="B64" s="18" t="s">
        <v>175</v>
      </c>
      <c r="C64" s="164"/>
      <c r="D64" s="165"/>
      <c r="E64" s="166"/>
      <c r="F64" s="20"/>
      <c r="G64" s="96"/>
      <c r="H64" s="97"/>
      <c r="I64" s="96"/>
      <c r="J64" s="69"/>
      <c r="K64" s="70"/>
    </row>
    <row r="65" spans="2:12" ht="39.6" customHeight="1" thickBot="1" x14ac:dyDescent="0.2">
      <c r="B65" s="240" t="s">
        <v>46</v>
      </c>
      <c r="C65" s="39" t="s">
        <v>78</v>
      </c>
      <c r="D65" s="169" t="s">
        <v>114</v>
      </c>
      <c r="E65" s="465" t="s">
        <v>11</v>
      </c>
      <c r="F65" s="465"/>
      <c r="G65" s="248">
        <v>2</v>
      </c>
      <c r="H65" s="428"/>
      <c r="I65" s="242" t="s">
        <v>8</v>
      </c>
      <c r="J65" s="243" t="s">
        <v>34</v>
      </c>
      <c r="K65" s="30"/>
    </row>
    <row r="66" spans="2:12" ht="21.75" customHeight="1" x14ac:dyDescent="0.15">
      <c r="B66" s="18" t="s">
        <v>176</v>
      </c>
      <c r="C66" s="19"/>
      <c r="D66" s="98"/>
      <c r="E66" s="99"/>
      <c r="F66" s="98"/>
      <c r="G66" s="96"/>
      <c r="H66" s="97"/>
      <c r="I66" s="96"/>
      <c r="J66" s="69"/>
      <c r="K66" s="70"/>
    </row>
    <row r="67" spans="2:12" ht="48" customHeight="1" x14ac:dyDescent="0.15">
      <c r="B67" s="105" t="s">
        <v>46</v>
      </c>
      <c r="C67" s="390" t="s">
        <v>64</v>
      </c>
      <c r="D67" s="106" t="s">
        <v>103</v>
      </c>
      <c r="E67" s="490" t="s">
        <v>222</v>
      </c>
      <c r="F67" s="491"/>
      <c r="G67" s="56">
        <v>2</v>
      </c>
      <c r="H67" s="172"/>
      <c r="I67" s="57" t="s">
        <v>8</v>
      </c>
      <c r="J67" s="102" t="s">
        <v>34</v>
      </c>
      <c r="K67" s="30"/>
    </row>
    <row r="68" spans="2:12" ht="48" customHeight="1" x14ac:dyDescent="0.15">
      <c r="B68" s="466" t="s">
        <v>47</v>
      </c>
      <c r="C68" s="468" t="s">
        <v>65</v>
      </c>
      <c r="D68" s="513" t="s">
        <v>73</v>
      </c>
      <c r="E68" s="490" t="s">
        <v>223</v>
      </c>
      <c r="F68" s="491"/>
      <c r="G68" s="56">
        <v>2</v>
      </c>
      <c r="H68" s="172"/>
      <c r="I68" s="57" t="s">
        <v>8</v>
      </c>
      <c r="J68" s="102" t="s">
        <v>34</v>
      </c>
      <c r="K68" s="30"/>
      <c r="L68" s="388"/>
    </row>
    <row r="69" spans="2:12" ht="111" customHeight="1" thickBot="1" x14ac:dyDescent="0.2">
      <c r="B69" s="512"/>
      <c r="C69" s="475"/>
      <c r="D69" s="580"/>
      <c r="E69" s="474" t="s">
        <v>224</v>
      </c>
      <c r="F69" s="475"/>
      <c r="G69" s="383">
        <v>1</v>
      </c>
      <c r="H69" s="428"/>
      <c r="I69" s="385" t="s">
        <v>8</v>
      </c>
      <c r="J69" s="396" t="s">
        <v>185</v>
      </c>
      <c r="K69" s="30"/>
    </row>
    <row r="70" spans="2:12" ht="21" customHeight="1" thickBot="1" x14ac:dyDescent="0.2">
      <c r="B70" s="107"/>
      <c r="C70" s="108"/>
      <c r="D70" s="109"/>
      <c r="E70" s="110"/>
      <c r="F70" s="236" t="s">
        <v>12</v>
      </c>
      <c r="G70" s="454">
        <f>G50+G51+G52+G53+G65+G57+G58+G59+G60+G61+G67+G69+G47+G68</f>
        <v>32</v>
      </c>
      <c r="H70" s="175">
        <f>SUM(H47,H50:H55,H57:H62,H65,H67:H69)</f>
        <v>0</v>
      </c>
      <c r="I70" s="232" t="s">
        <v>8</v>
      </c>
      <c r="J70" s="111"/>
      <c r="K70" s="30"/>
    </row>
    <row r="71" spans="2:12" ht="6" customHeight="1" x14ac:dyDescent="0.15">
      <c r="B71" s="132"/>
      <c r="C71" s="251"/>
      <c r="D71" s="251"/>
      <c r="E71" s="252"/>
      <c r="F71" s="16"/>
      <c r="G71" s="123"/>
      <c r="H71" s="253"/>
      <c r="I71" s="114"/>
      <c r="J71" s="30"/>
      <c r="K71" s="30"/>
    </row>
    <row r="72" spans="2:12" ht="42" customHeight="1" x14ac:dyDescent="0.15">
      <c r="B72" s="145" t="s">
        <v>91</v>
      </c>
      <c r="C72" s="144"/>
      <c r="G72" s="112"/>
      <c r="H72" s="113"/>
      <c r="I72" s="114"/>
      <c r="J72" s="70"/>
      <c r="K72" s="70"/>
    </row>
    <row r="73" spans="2:12" ht="18" thickBot="1" x14ac:dyDescent="0.2">
      <c r="B73" s="86" t="s">
        <v>56</v>
      </c>
      <c r="C73" s="11"/>
      <c r="D73" s="12"/>
      <c r="E73" s="115"/>
      <c r="F73" s="116"/>
      <c r="G73" s="114"/>
      <c r="H73" s="114"/>
      <c r="I73" s="117"/>
      <c r="J73" s="11"/>
      <c r="K73" s="118"/>
    </row>
    <row r="74" spans="2:12" s="17" customFormat="1" ht="37.5" customHeight="1" thickBot="1" x14ac:dyDescent="0.2">
      <c r="B74" s="476" t="s">
        <v>17</v>
      </c>
      <c r="C74" s="477"/>
      <c r="D74" s="249" t="s">
        <v>2</v>
      </c>
      <c r="E74" s="463" t="s">
        <v>107</v>
      </c>
      <c r="F74" s="464"/>
      <c r="G74" s="231" t="s">
        <v>102</v>
      </c>
      <c r="H74" s="587" t="s">
        <v>7</v>
      </c>
      <c r="I74" s="588"/>
      <c r="J74" s="88" t="s">
        <v>3</v>
      </c>
      <c r="K74" s="89"/>
      <c r="L74" s="238"/>
    </row>
    <row r="75" spans="2:12" s="120" customFormat="1" ht="24.75" customHeight="1" x14ac:dyDescent="0.15">
      <c r="B75" s="18" t="s">
        <v>89</v>
      </c>
      <c r="C75" s="19"/>
      <c r="D75" s="98"/>
      <c r="E75" s="99"/>
      <c r="F75" s="98"/>
      <c r="G75" s="96"/>
      <c r="H75" s="119"/>
      <c r="I75" s="96"/>
      <c r="J75" s="69"/>
      <c r="K75" s="70"/>
      <c r="L75" s="238"/>
    </row>
    <row r="76" spans="2:12" ht="49.15" customHeight="1" x14ac:dyDescent="0.15">
      <c r="B76" s="466" t="s">
        <v>46</v>
      </c>
      <c r="C76" s="529" t="s">
        <v>225</v>
      </c>
      <c r="D76" s="513" t="s">
        <v>177</v>
      </c>
      <c r="E76" s="594"/>
      <c r="F76" s="595"/>
      <c r="G76" s="598">
        <v>2</v>
      </c>
      <c r="H76" s="600"/>
      <c r="I76" s="592" t="s">
        <v>8</v>
      </c>
      <c r="J76" s="569" t="s">
        <v>34</v>
      </c>
      <c r="K76" s="30"/>
      <c r="L76" s="537"/>
    </row>
    <row r="77" spans="2:12" ht="45.6" customHeight="1" x14ac:dyDescent="0.15">
      <c r="B77" s="467"/>
      <c r="C77" s="530"/>
      <c r="D77" s="514"/>
      <c r="E77" s="596"/>
      <c r="F77" s="597"/>
      <c r="G77" s="599"/>
      <c r="H77" s="601"/>
      <c r="I77" s="593"/>
      <c r="J77" s="570"/>
      <c r="K77" s="30"/>
      <c r="L77" s="538"/>
    </row>
    <row r="78" spans="2:12" ht="46.9" customHeight="1" x14ac:dyDescent="0.15">
      <c r="B78" s="466" t="s">
        <v>47</v>
      </c>
      <c r="C78" s="529" t="s">
        <v>178</v>
      </c>
      <c r="D78" s="513" t="s">
        <v>179</v>
      </c>
      <c r="E78" s="594"/>
      <c r="F78" s="595"/>
      <c r="G78" s="598">
        <v>2</v>
      </c>
      <c r="H78" s="600"/>
      <c r="I78" s="554" t="s">
        <v>8</v>
      </c>
      <c r="J78" s="569" t="s">
        <v>34</v>
      </c>
      <c r="K78" s="30"/>
      <c r="L78" s="537"/>
    </row>
    <row r="79" spans="2:12" ht="46.9" customHeight="1" x14ac:dyDescent="0.15">
      <c r="B79" s="515"/>
      <c r="C79" s="465"/>
      <c r="D79" s="516"/>
      <c r="E79" s="596"/>
      <c r="F79" s="597"/>
      <c r="G79" s="599"/>
      <c r="H79" s="607"/>
      <c r="I79" s="555"/>
      <c r="J79" s="571"/>
      <c r="K79" s="30"/>
      <c r="L79" s="538"/>
    </row>
    <row r="80" spans="2:12" ht="66" customHeight="1" x14ac:dyDescent="0.15">
      <c r="B80" s="105" t="s">
        <v>49</v>
      </c>
      <c r="C80" s="55" t="s">
        <v>33</v>
      </c>
      <c r="D80" s="106" t="s">
        <v>226</v>
      </c>
      <c r="E80" s="604"/>
      <c r="F80" s="605"/>
      <c r="G80" s="56">
        <v>2</v>
      </c>
      <c r="H80" s="172"/>
      <c r="I80" s="57" t="s">
        <v>8</v>
      </c>
      <c r="J80" s="102" t="s">
        <v>34</v>
      </c>
      <c r="K80" s="42"/>
    </row>
    <row r="81" spans="2:12" ht="160.9" customHeight="1" x14ac:dyDescent="0.15">
      <c r="B81" s="105" t="s">
        <v>50</v>
      </c>
      <c r="C81" s="55" t="s">
        <v>22</v>
      </c>
      <c r="D81" s="106" t="s">
        <v>106</v>
      </c>
      <c r="E81" s="490"/>
      <c r="F81" s="491"/>
      <c r="G81" s="56">
        <v>3</v>
      </c>
      <c r="H81" s="172"/>
      <c r="I81" s="57" t="s">
        <v>8</v>
      </c>
      <c r="J81" s="102" t="s">
        <v>70</v>
      </c>
      <c r="K81" s="30"/>
    </row>
    <row r="82" spans="2:12" ht="57" customHeight="1" x14ac:dyDescent="0.15">
      <c r="B82" s="105" t="s">
        <v>54</v>
      </c>
      <c r="C82" s="55" t="s">
        <v>180</v>
      </c>
      <c r="D82" s="106" t="s">
        <v>181</v>
      </c>
      <c r="E82" s="490"/>
      <c r="F82" s="491"/>
      <c r="G82" s="56">
        <v>2</v>
      </c>
      <c r="H82" s="172"/>
      <c r="I82" s="57" t="s">
        <v>8</v>
      </c>
      <c r="J82" s="102" t="s">
        <v>34</v>
      </c>
      <c r="K82" s="30"/>
    </row>
    <row r="83" spans="2:12" ht="60.6" customHeight="1" x14ac:dyDescent="0.15">
      <c r="B83" s="466" t="s">
        <v>94</v>
      </c>
      <c r="C83" s="468" t="s">
        <v>182</v>
      </c>
      <c r="D83" s="71" t="s">
        <v>227</v>
      </c>
      <c r="E83" s="490" t="s">
        <v>228</v>
      </c>
      <c r="F83" s="491"/>
      <c r="G83" s="56">
        <v>1</v>
      </c>
      <c r="H83" s="259"/>
      <c r="I83" s="254" t="s">
        <v>8</v>
      </c>
      <c r="J83" s="255" t="s">
        <v>97</v>
      </c>
      <c r="K83" s="30"/>
    </row>
    <row r="84" spans="2:12" ht="60.6" customHeight="1" thickBot="1" x14ac:dyDescent="0.2">
      <c r="B84" s="512"/>
      <c r="C84" s="475"/>
      <c r="D84" s="63" t="s">
        <v>183</v>
      </c>
      <c r="E84" s="510" t="s">
        <v>184</v>
      </c>
      <c r="F84" s="511"/>
      <c r="G84" s="383">
        <v>1</v>
      </c>
      <c r="H84" s="173"/>
      <c r="I84" s="256" t="s">
        <v>8</v>
      </c>
      <c r="J84" s="257" t="s">
        <v>185</v>
      </c>
      <c r="K84" s="30"/>
    </row>
    <row r="85" spans="2:12" ht="24.75" customHeight="1" x14ac:dyDescent="0.15">
      <c r="B85" s="18" t="s">
        <v>14</v>
      </c>
      <c r="C85" s="19"/>
      <c r="D85" s="121"/>
      <c r="E85" s="99"/>
      <c r="F85" s="65"/>
      <c r="G85" s="96"/>
      <c r="H85" s="97"/>
      <c r="I85" s="96"/>
      <c r="J85" s="69"/>
      <c r="K85" s="70"/>
    </row>
    <row r="86" spans="2:12" ht="64.150000000000006" customHeight="1" x14ac:dyDescent="0.15">
      <c r="B86" s="105" t="s">
        <v>46</v>
      </c>
      <c r="C86" s="55" t="s">
        <v>23</v>
      </c>
      <c r="D86" s="71" t="s">
        <v>37</v>
      </c>
      <c r="E86" s="485"/>
      <c r="F86" s="485"/>
      <c r="G86" s="56">
        <v>3</v>
      </c>
      <c r="H86" s="172"/>
      <c r="I86" s="57" t="s">
        <v>8</v>
      </c>
      <c r="J86" s="102" t="s">
        <v>70</v>
      </c>
      <c r="K86" s="42"/>
    </row>
    <row r="87" spans="2:12" ht="79.150000000000006" customHeight="1" x14ac:dyDescent="0.15">
      <c r="B87" s="105" t="s">
        <v>47</v>
      </c>
      <c r="C87" s="55" t="s">
        <v>29</v>
      </c>
      <c r="D87" s="71" t="s">
        <v>41</v>
      </c>
      <c r="E87" s="485"/>
      <c r="F87" s="485"/>
      <c r="G87" s="56">
        <v>2</v>
      </c>
      <c r="H87" s="172"/>
      <c r="I87" s="57" t="s">
        <v>8</v>
      </c>
      <c r="J87" s="102" t="s">
        <v>34</v>
      </c>
      <c r="K87" s="42"/>
    </row>
    <row r="88" spans="2:12" ht="79.150000000000006" customHeight="1" x14ac:dyDescent="0.15">
      <c r="B88" s="105" t="s">
        <v>49</v>
      </c>
      <c r="C88" s="55" t="s">
        <v>229</v>
      </c>
      <c r="D88" s="106" t="s">
        <v>230</v>
      </c>
      <c r="E88" s="485" t="s">
        <v>231</v>
      </c>
      <c r="F88" s="485"/>
      <c r="G88" s="56">
        <v>2</v>
      </c>
      <c r="H88" s="172"/>
      <c r="I88" s="57" t="s">
        <v>8</v>
      </c>
      <c r="J88" s="102" t="s">
        <v>34</v>
      </c>
      <c r="K88" s="42"/>
    </row>
    <row r="89" spans="2:12" ht="64.150000000000006" customHeight="1" x14ac:dyDescent="0.15">
      <c r="B89" s="105" t="s">
        <v>50</v>
      </c>
      <c r="C89" s="55" t="s">
        <v>93</v>
      </c>
      <c r="D89" s="106" t="s">
        <v>232</v>
      </c>
      <c r="E89" s="490"/>
      <c r="F89" s="491"/>
      <c r="G89" s="56">
        <v>2</v>
      </c>
      <c r="H89" s="172"/>
      <c r="I89" s="57" t="s">
        <v>8</v>
      </c>
      <c r="J89" s="102" t="s">
        <v>34</v>
      </c>
      <c r="K89" s="30"/>
    </row>
    <row r="90" spans="2:12" ht="25.5" customHeight="1" thickBot="1" x14ac:dyDescent="0.2">
      <c r="B90" s="77"/>
      <c r="C90" s="78"/>
      <c r="D90" s="79"/>
      <c r="E90" s="487" t="s">
        <v>12</v>
      </c>
      <c r="F90" s="487"/>
      <c r="G90" s="122">
        <f>G76+G78+G80+G81+G86+G87+G88+G89+G82+G84+G83</f>
        <v>22</v>
      </c>
      <c r="H90" s="244">
        <f>SUM(H76:H84,H86:H89)</f>
        <v>0</v>
      </c>
      <c r="I90" s="245" t="s">
        <v>8</v>
      </c>
      <c r="J90" s="246" t="s">
        <v>71</v>
      </c>
      <c r="K90" s="30"/>
    </row>
    <row r="91" spans="2:12" ht="10.9" customHeight="1" x14ac:dyDescent="0.15">
      <c r="B91" s="132"/>
      <c r="C91" s="251"/>
      <c r="D91" s="251"/>
      <c r="E91" s="16"/>
      <c r="F91" s="16"/>
      <c r="G91" s="123"/>
      <c r="H91" s="253"/>
      <c r="I91" s="114"/>
      <c r="J91" s="30"/>
      <c r="K91" s="30"/>
    </row>
    <row r="92" spans="2:12" ht="42" customHeight="1" x14ac:dyDescent="0.15">
      <c r="B92" s="146" t="s">
        <v>90</v>
      </c>
      <c r="C92" s="118"/>
      <c r="D92" s="118"/>
      <c r="E92" s="89"/>
      <c r="F92" s="89"/>
      <c r="G92" s="123"/>
      <c r="H92" s="113"/>
      <c r="I92" s="114"/>
      <c r="J92" s="30"/>
      <c r="K92" s="30"/>
    </row>
    <row r="93" spans="2:12" ht="18" thickBot="1" x14ac:dyDescent="0.2">
      <c r="B93" s="86" t="s">
        <v>56</v>
      </c>
      <c r="C93" s="11"/>
      <c r="D93" s="12"/>
      <c r="E93" s="115"/>
      <c r="F93" s="116"/>
      <c r="G93" s="114"/>
      <c r="H93" s="114"/>
      <c r="I93" s="117"/>
      <c r="J93" s="11"/>
      <c r="K93" s="118"/>
    </row>
    <row r="94" spans="2:12" s="17" customFormat="1" ht="37.5" customHeight="1" thickBot="1" x14ac:dyDescent="0.2">
      <c r="B94" s="476" t="s">
        <v>17</v>
      </c>
      <c r="C94" s="477"/>
      <c r="D94" s="249" t="s">
        <v>2</v>
      </c>
      <c r="E94" s="463" t="s">
        <v>107</v>
      </c>
      <c r="F94" s="464"/>
      <c r="G94" s="231" t="s">
        <v>102</v>
      </c>
      <c r="H94" s="587" t="s">
        <v>7</v>
      </c>
      <c r="I94" s="588"/>
      <c r="J94" s="88" t="s">
        <v>3</v>
      </c>
      <c r="K94" s="89"/>
      <c r="L94" s="238"/>
    </row>
    <row r="95" spans="2:12" ht="77.25" customHeight="1" x14ac:dyDescent="0.15">
      <c r="B95" s="504" t="s">
        <v>46</v>
      </c>
      <c r="C95" s="507" t="s">
        <v>233</v>
      </c>
      <c r="D95" s="124" t="s">
        <v>234</v>
      </c>
      <c r="E95" s="602"/>
      <c r="F95" s="603"/>
      <c r="G95" s="125">
        <v>2</v>
      </c>
      <c r="H95" s="176"/>
      <c r="I95" s="126" t="s">
        <v>8</v>
      </c>
      <c r="J95" s="127" t="s">
        <v>34</v>
      </c>
      <c r="K95" s="30"/>
    </row>
    <row r="96" spans="2:12" ht="77.25" customHeight="1" x14ac:dyDescent="0.15">
      <c r="B96" s="505"/>
      <c r="C96" s="508"/>
      <c r="D96" s="128" t="s">
        <v>108</v>
      </c>
      <c r="E96" s="531" t="s">
        <v>105</v>
      </c>
      <c r="F96" s="606"/>
      <c r="G96" s="52">
        <v>3</v>
      </c>
      <c r="H96" s="501"/>
      <c r="I96" s="478" t="s">
        <v>8</v>
      </c>
      <c r="J96" s="591" t="s">
        <v>95</v>
      </c>
      <c r="K96" s="42"/>
    </row>
    <row r="97" spans="2:12" ht="77.25" customHeight="1" x14ac:dyDescent="0.15">
      <c r="B97" s="505"/>
      <c r="C97" s="508"/>
      <c r="D97" s="53" t="s">
        <v>101</v>
      </c>
      <c r="E97" s="258" t="s">
        <v>87</v>
      </c>
      <c r="F97" s="235"/>
      <c r="G97" s="54">
        <v>2</v>
      </c>
      <c r="H97" s="502"/>
      <c r="I97" s="608"/>
      <c r="J97" s="496"/>
      <c r="K97" s="30"/>
    </row>
    <row r="98" spans="2:12" ht="77.25" customHeight="1" x14ac:dyDescent="0.15">
      <c r="B98" s="506"/>
      <c r="C98" s="509"/>
      <c r="D98" s="40" t="s">
        <v>100</v>
      </c>
      <c r="E98" s="532" t="s">
        <v>186</v>
      </c>
      <c r="F98" s="469"/>
      <c r="G98" s="41">
        <v>1</v>
      </c>
      <c r="H98" s="503"/>
      <c r="I98" s="609"/>
      <c r="J98" s="497"/>
      <c r="K98" s="30"/>
    </row>
    <row r="99" spans="2:12" ht="56.45" customHeight="1" x14ac:dyDescent="0.15">
      <c r="B99" s="458" t="s">
        <v>47</v>
      </c>
      <c r="C99" s="468" t="s">
        <v>194</v>
      </c>
      <c r="D99" s="61" t="s">
        <v>195</v>
      </c>
      <c r="E99" s="490" t="s">
        <v>197</v>
      </c>
      <c r="F99" s="491"/>
      <c r="G99" s="56">
        <v>2</v>
      </c>
      <c r="H99" s="262"/>
      <c r="I99" s="50" t="s">
        <v>8</v>
      </c>
      <c r="J99" s="129" t="s">
        <v>66</v>
      </c>
      <c r="K99" s="30"/>
      <c r="L99" s="260"/>
    </row>
    <row r="100" spans="2:12" ht="56.45" customHeight="1" x14ac:dyDescent="0.15">
      <c r="B100" s="500"/>
      <c r="C100" s="469"/>
      <c r="D100" s="71" t="s">
        <v>196</v>
      </c>
      <c r="E100" s="490" t="s">
        <v>198</v>
      </c>
      <c r="F100" s="491"/>
      <c r="G100" s="261">
        <v>1</v>
      </c>
      <c r="H100" s="177"/>
      <c r="I100" s="50" t="s">
        <v>8</v>
      </c>
      <c r="J100" s="129" t="s">
        <v>185</v>
      </c>
      <c r="K100" s="42"/>
    </row>
    <row r="101" spans="2:12" ht="77.25" customHeight="1" x14ac:dyDescent="0.15">
      <c r="B101" s="105" t="s">
        <v>49</v>
      </c>
      <c r="C101" s="55" t="s">
        <v>76</v>
      </c>
      <c r="D101" s="398" t="s">
        <v>235</v>
      </c>
      <c r="E101" s="530" t="s">
        <v>236</v>
      </c>
      <c r="F101" s="530"/>
      <c r="G101" s="394">
        <v>1</v>
      </c>
      <c r="H101" s="177"/>
      <c r="I101" s="247" t="s">
        <v>8</v>
      </c>
      <c r="J101" s="237" t="s">
        <v>97</v>
      </c>
      <c r="K101" s="30"/>
    </row>
    <row r="102" spans="2:12" ht="77.099999999999994" customHeight="1" x14ac:dyDescent="0.15">
      <c r="B102" s="105" t="s">
        <v>50</v>
      </c>
      <c r="C102" s="55" t="s">
        <v>237</v>
      </c>
      <c r="D102" s="106" t="s">
        <v>238</v>
      </c>
      <c r="E102" s="485" t="s">
        <v>239</v>
      </c>
      <c r="F102" s="485"/>
      <c r="G102" s="56">
        <v>2</v>
      </c>
      <c r="H102" s="172"/>
      <c r="I102" s="57" t="s">
        <v>8</v>
      </c>
      <c r="J102" s="102" t="s">
        <v>34</v>
      </c>
      <c r="K102" s="30"/>
    </row>
    <row r="103" spans="2:12" ht="111" customHeight="1" x14ac:dyDescent="0.15">
      <c r="B103" s="105" t="s">
        <v>54</v>
      </c>
      <c r="C103" s="55" t="s">
        <v>115</v>
      </c>
      <c r="D103" s="106" t="s">
        <v>116</v>
      </c>
      <c r="E103" s="485" t="s">
        <v>240</v>
      </c>
      <c r="F103" s="485"/>
      <c r="G103" s="56">
        <v>2</v>
      </c>
      <c r="H103" s="172"/>
      <c r="I103" s="57" t="s">
        <v>8</v>
      </c>
      <c r="J103" s="102" t="s">
        <v>34</v>
      </c>
      <c r="K103" s="30"/>
    </row>
    <row r="104" spans="2:12" ht="69" customHeight="1" x14ac:dyDescent="0.15">
      <c r="B104" s="458" t="s">
        <v>94</v>
      </c>
      <c r="C104" s="455" t="s">
        <v>117</v>
      </c>
      <c r="D104" s="423" t="s">
        <v>260</v>
      </c>
      <c r="E104" s="490" t="s">
        <v>262</v>
      </c>
      <c r="F104" s="491"/>
      <c r="G104" s="393">
        <v>1</v>
      </c>
      <c r="H104" s="177"/>
      <c r="I104" s="422" t="s">
        <v>261</v>
      </c>
      <c r="J104" s="129" t="s">
        <v>185</v>
      </c>
      <c r="K104" s="30"/>
      <c r="L104" s="424"/>
    </row>
    <row r="105" spans="2:12" ht="80.45" customHeight="1" x14ac:dyDescent="0.15">
      <c r="B105" s="459"/>
      <c r="C105" s="456"/>
      <c r="D105" s="410" t="s">
        <v>241</v>
      </c>
      <c r="E105" s="533" t="s">
        <v>242</v>
      </c>
      <c r="F105" s="629"/>
      <c r="G105" s="52">
        <v>2</v>
      </c>
      <c r="H105" s="498"/>
      <c r="I105" s="554" t="s">
        <v>8</v>
      </c>
      <c r="J105" s="610" t="s">
        <v>99</v>
      </c>
      <c r="K105" s="30"/>
      <c r="L105" s="378"/>
    </row>
    <row r="106" spans="2:12" ht="38.450000000000003" customHeight="1" x14ac:dyDescent="0.15">
      <c r="B106" s="500"/>
      <c r="C106" s="630"/>
      <c r="D106" s="398" t="s">
        <v>243</v>
      </c>
      <c r="E106" s="382"/>
      <c r="F106" s="382"/>
      <c r="G106" s="394">
        <v>1</v>
      </c>
      <c r="H106" s="499"/>
      <c r="I106" s="556"/>
      <c r="J106" s="611"/>
      <c r="K106" s="30"/>
    </row>
    <row r="107" spans="2:12" ht="25.5" customHeight="1" thickBot="1" x14ac:dyDescent="0.2">
      <c r="B107" s="77"/>
      <c r="C107" s="130"/>
      <c r="D107" s="131"/>
      <c r="E107" s="487" t="s">
        <v>12</v>
      </c>
      <c r="F107" s="487"/>
      <c r="G107" s="122">
        <f>SUM(G95,G96,G99,G100,G101,G102,G103,G104,G105)</f>
        <v>16</v>
      </c>
      <c r="H107" s="244">
        <f>SUM(H95:H106)</f>
        <v>0</v>
      </c>
      <c r="I107" s="245" t="s">
        <v>8</v>
      </c>
      <c r="J107" s="246" t="s">
        <v>71</v>
      </c>
      <c r="K107" s="30"/>
    </row>
    <row r="108" spans="2:12" ht="25.5" customHeight="1" x14ac:dyDescent="0.15">
      <c r="B108" s="132"/>
      <c r="C108" s="118"/>
      <c r="D108" s="118"/>
      <c r="E108" s="89"/>
      <c r="F108" s="89"/>
      <c r="G108" s="133"/>
      <c r="H108" s="134"/>
      <c r="I108" s="135"/>
      <c r="J108" s="30"/>
      <c r="K108" s="30"/>
    </row>
    <row r="109" spans="2:12" ht="19.5" thickBot="1" x14ac:dyDescent="0.2">
      <c r="B109" s="85" t="s">
        <v>86</v>
      </c>
      <c r="C109" s="136"/>
      <c r="D109" s="13"/>
      <c r="E109" s="82"/>
      <c r="F109" s="137"/>
      <c r="G109" s="7"/>
      <c r="J109" s="70"/>
      <c r="K109" s="70"/>
    </row>
    <row r="110" spans="2:12" ht="31.5" customHeight="1" thickBot="1" x14ac:dyDescent="0.2">
      <c r="B110" s="138"/>
      <c r="C110" s="139"/>
      <c r="D110" s="139"/>
      <c r="E110" s="613" t="s">
        <v>9</v>
      </c>
      <c r="F110" s="614"/>
      <c r="G110" s="453">
        <f>SUM(G41,G70,G90,G107)</f>
        <v>100</v>
      </c>
      <c r="H110" s="175">
        <f>H41+H70+H90+H107</f>
        <v>0</v>
      </c>
      <c r="I110" s="140" t="s">
        <v>8</v>
      </c>
      <c r="J110" s="111" t="s">
        <v>62</v>
      </c>
      <c r="K110" s="30"/>
    </row>
    <row r="111" spans="2:12" ht="31.5" customHeight="1" x14ac:dyDescent="0.15">
      <c r="B111" s="615" t="s">
        <v>259</v>
      </c>
      <c r="C111" s="615"/>
      <c r="D111" s="615"/>
      <c r="E111" s="615"/>
      <c r="F111" s="615"/>
      <c r="G111" s="615"/>
      <c r="H111" s="615"/>
      <c r="I111" s="615"/>
      <c r="J111" s="615"/>
      <c r="K111" s="30"/>
    </row>
    <row r="112" spans="2:12" ht="31.5" customHeight="1" x14ac:dyDescent="0.15">
      <c r="B112" s="616"/>
      <c r="C112" s="616"/>
      <c r="D112" s="616"/>
      <c r="E112" s="616"/>
      <c r="F112" s="616"/>
      <c r="G112" s="616"/>
      <c r="H112" s="616"/>
      <c r="I112" s="616"/>
      <c r="J112" s="616"/>
      <c r="K112" s="30"/>
    </row>
    <row r="113" spans="1:17" ht="21" customHeight="1" x14ac:dyDescent="0.15">
      <c r="B113" s="141"/>
      <c r="C113" s="136"/>
      <c r="D113" s="13"/>
      <c r="E113" s="82"/>
      <c r="F113" s="137"/>
      <c r="G113" s="7"/>
      <c r="J113" s="70"/>
      <c r="K113" s="70"/>
    </row>
    <row r="114" spans="1:17" ht="28.5" customHeight="1" x14ac:dyDescent="0.15">
      <c r="B114" s="1"/>
      <c r="C114" s="147"/>
      <c r="D114" s="147"/>
      <c r="E114" s="147"/>
      <c r="F114" s="147"/>
      <c r="G114" s="147"/>
      <c r="H114" s="147"/>
      <c r="I114" s="147"/>
      <c r="J114" s="160" t="s">
        <v>15</v>
      </c>
      <c r="K114" s="142"/>
    </row>
    <row r="115" spans="1:17" ht="22.5" customHeight="1" thickBot="1" x14ac:dyDescent="0.2">
      <c r="B115" s="628" t="s">
        <v>16</v>
      </c>
      <c r="C115" s="628"/>
      <c r="D115" s="628"/>
      <c r="E115" s="628"/>
      <c r="F115" s="628"/>
      <c r="G115" s="628"/>
      <c r="H115" s="628"/>
      <c r="I115" s="628"/>
      <c r="J115" s="628"/>
      <c r="K115" s="234"/>
    </row>
    <row r="116" spans="1:17" ht="21" customHeight="1" x14ac:dyDescent="0.15">
      <c r="B116" s="623" t="s">
        <v>24</v>
      </c>
      <c r="C116" s="624"/>
      <c r="D116" s="624"/>
      <c r="E116" s="624"/>
      <c r="F116" s="624"/>
      <c r="G116" s="624"/>
      <c r="H116" s="624"/>
      <c r="I116" s="624"/>
      <c r="J116" s="625"/>
      <c r="K116" s="241"/>
    </row>
    <row r="117" spans="1:17" s="238" customFormat="1" ht="75" customHeight="1" x14ac:dyDescent="0.15">
      <c r="A117" s="1"/>
      <c r="B117" s="617" t="s">
        <v>31</v>
      </c>
      <c r="C117" s="618"/>
      <c r="D117" s="618"/>
      <c r="E117" s="618"/>
      <c r="F117" s="618"/>
      <c r="G117" s="618"/>
      <c r="H117" s="618"/>
      <c r="I117" s="618"/>
      <c r="J117" s="619"/>
      <c r="K117" s="229"/>
      <c r="M117" s="1"/>
      <c r="N117" s="1"/>
      <c r="O117" s="1"/>
      <c r="P117" s="1"/>
      <c r="Q117" s="1"/>
    </row>
    <row r="118" spans="1:17" s="238" customFormat="1" ht="75" customHeight="1" x14ac:dyDescent="0.15">
      <c r="A118" s="1"/>
      <c r="B118" s="617" t="s">
        <v>109</v>
      </c>
      <c r="C118" s="618"/>
      <c r="D118" s="618"/>
      <c r="E118" s="618"/>
      <c r="F118" s="618"/>
      <c r="G118" s="618"/>
      <c r="H118" s="618"/>
      <c r="I118" s="618"/>
      <c r="J118" s="619"/>
      <c r="K118" s="229"/>
      <c r="M118" s="1"/>
      <c r="N118" s="1"/>
      <c r="O118" s="1"/>
      <c r="P118" s="1"/>
      <c r="Q118" s="1"/>
    </row>
    <row r="119" spans="1:17" s="238" customFormat="1" ht="75" customHeight="1" x14ac:dyDescent="0.15">
      <c r="A119" s="1"/>
      <c r="B119" s="617" t="s">
        <v>110</v>
      </c>
      <c r="C119" s="618"/>
      <c r="D119" s="618"/>
      <c r="E119" s="618"/>
      <c r="F119" s="618"/>
      <c r="G119" s="618"/>
      <c r="H119" s="618"/>
      <c r="I119" s="618"/>
      <c r="J119" s="619"/>
      <c r="K119" s="229"/>
      <c r="M119" s="1"/>
      <c r="N119" s="1"/>
      <c r="O119" s="1"/>
      <c r="P119" s="1"/>
      <c r="Q119" s="1"/>
    </row>
    <row r="120" spans="1:17" s="238" customFormat="1" ht="75" customHeight="1" thickBot="1" x14ac:dyDescent="0.2">
      <c r="A120" s="1"/>
      <c r="B120" s="620" t="s">
        <v>111</v>
      </c>
      <c r="C120" s="621"/>
      <c r="D120" s="621"/>
      <c r="E120" s="621"/>
      <c r="F120" s="621"/>
      <c r="G120" s="621"/>
      <c r="H120" s="621"/>
      <c r="I120" s="621"/>
      <c r="J120" s="622"/>
      <c r="K120" s="229"/>
      <c r="M120" s="1"/>
      <c r="N120" s="1"/>
      <c r="O120" s="1"/>
      <c r="P120" s="1"/>
      <c r="Q120" s="1"/>
    </row>
    <row r="121" spans="1:17" s="238" customFormat="1" ht="22.5" customHeight="1" x14ac:dyDescent="0.15">
      <c r="A121" s="1"/>
      <c r="B121" s="623" t="s">
        <v>25</v>
      </c>
      <c r="C121" s="624"/>
      <c r="D121" s="624"/>
      <c r="E121" s="624"/>
      <c r="F121" s="624"/>
      <c r="G121" s="624"/>
      <c r="H121" s="624"/>
      <c r="I121" s="624"/>
      <c r="J121" s="625"/>
      <c r="K121" s="241"/>
      <c r="M121" s="1"/>
      <c r="N121" s="1"/>
      <c r="O121" s="1"/>
      <c r="P121" s="1"/>
      <c r="Q121" s="1"/>
    </row>
    <row r="122" spans="1:17" s="238" customFormat="1" ht="250.5" customHeight="1" thickBot="1" x14ac:dyDescent="0.2">
      <c r="A122" s="1"/>
      <c r="B122" s="572"/>
      <c r="C122" s="626"/>
      <c r="D122" s="626"/>
      <c r="E122" s="626"/>
      <c r="F122" s="626"/>
      <c r="G122" s="626"/>
      <c r="H122" s="626"/>
      <c r="I122" s="626"/>
      <c r="J122" s="627"/>
      <c r="K122" s="239"/>
      <c r="M122" s="1"/>
      <c r="N122" s="1"/>
      <c r="O122" s="1"/>
      <c r="P122" s="1"/>
      <c r="Q122" s="1"/>
    </row>
    <row r="123" spans="1:17" s="238" customFormat="1" ht="20.25" customHeight="1" x14ac:dyDescent="0.15">
      <c r="A123" s="1"/>
      <c r="B123" s="623" t="s">
        <v>26</v>
      </c>
      <c r="C123" s="624"/>
      <c r="D123" s="624"/>
      <c r="E123" s="624"/>
      <c r="F123" s="624"/>
      <c r="G123" s="624"/>
      <c r="H123" s="624"/>
      <c r="I123" s="624"/>
      <c r="J123" s="625"/>
      <c r="K123" s="241"/>
      <c r="M123" s="1"/>
      <c r="N123" s="1"/>
      <c r="O123" s="1"/>
      <c r="P123" s="1"/>
      <c r="Q123" s="1"/>
    </row>
    <row r="124" spans="1:17" s="238" customFormat="1" ht="261.75" customHeight="1" thickBot="1" x14ac:dyDescent="0.2">
      <c r="A124" s="1"/>
      <c r="B124" s="572"/>
      <c r="C124" s="626"/>
      <c r="D124" s="626"/>
      <c r="E124" s="626"/>
      <c r="F124" s="626"/>
      <c r="G124" s="626"/>
      <c r="H124" s="626"/>
      <c r="I124" s="626"/>
      <c r="J124" s="627"/>
      <c r="K124" s="239"/>
      <c r="M124" s="1"/>
      <c r="N124" s="1"/>
      <c r="O124" s="1"/>
      <c r="P124" s="1"/>
      <c r="Q124" s="1"/>
    </row>
    <row r="125" spans="1:17" s="238" customFormat="1" ht="22.15" customHeight="1" x14ac:dyDescent="0.15">
      <c r="A125" s="1"/>
      <c r="B125" s="612" t="s">
        <v>92</v>
      </c>
      <c r="C125" s="612"/>
      <c r="D125" s="612"/>
      <c r="E125" s="612"/>
      <c r="F125" s="612"/>
      <c r="G125" s="612"/>
      <c r="H125" s="612"/>
      <c r="I125" s="612"/>
      <c r="J125" s="612"/>
      <c r="K125" s="37"/>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zoomScaleSheetLayoutView="84" workbookViewId="0">
      <selection activeCell="H5" sqref="H5"/>
    </sheetView>
  </sheetViews>
  <sheetFormatPr defaultColWidth="9" defaultRowHeight="5.65" customHeight="1" x14ac:dyDescent="0.15"/>
  <cols>
    <col min="1" max="1" width="4.125" style="185" customWidth="1"/>
    <col min="2" max="2" width="46" style="186" customWidth="1"/>
    <col min="3" max="3" width="18.375" style="178" bestFit="1" customWidth="1"/>
    <col min="4" max="4" width="5.125" style="187" customWidth="1"/>
    <col min="5" max="5" width="3.5" style="188" bestFit="1" customWidth="1"/>
    <col min="6" max="6" width="19.75" style="189" customWidth="1"/>
    <col min="7" max="16384" width="9" style="178"/>
  </cols>
  <sheetData>
    <row r="1" spans="1:6" ht="17.25" x14ac:dyDescent="0.15">
      <c r="A1" s="263"/>
      <c r="B1" s="264"/>
      <c r="C1" s="190"/>
      <c r="D1" s="265"/>
      <c r="E1" s="265"/>
      <c r="F1" s="265"/>
    </row>
    <row r="2" spans="1:6" ht="19.5" customHeight="1" x14ac:dyDescent="0.15">
      <c r="A2" s="667" t="s">
        <v>312</v>
      </c>
      <c r="B2" s="667"/>
      <c r="C2" s="667"/>
      <c r="D2" s="667"/>
      <c r="E2" s="667"/>
      <c r="F2" s="667"/>
    </row>
    <row r="3" spans="1:6" ht="15" thickBot="1" x14ac:dyDescent="0.2">
      <c r="A3" s="266" t="s">
        <v>145</v>
      </c>
      <c r="B3" s="264"/>
      <c r="C3" s="179"/>
      <c r="D3" s="179"/>
      <c r="E3" s="179"/>
      <c r="F3" s="179"/>
    </row>
    <row r="4" spans="1:6" ht="18.75" customHeight="1" thickTop="1" thickBot="1" x14ac:dyDescent="0.2">
      <c r="A4" s="179"/>
      <c r="B4" s="267" t="s">
        <v>121</v>
      </c>
      <c r="C4" s="668">
        <f>'自主保安活動チェックシート入力用 '!G5</f>
        <v>0</v>
      </c>
      <c r="D4" s="669"/>
      <c r="E4" s="669"/>
      <c r="F4" s="670"/>
    </row>
    <row r="5" spans="1:6" ht="18.75" customHeight="1" thickTop="1" thickBot="1" x14ac:dyDescent="0.2">
      <c r="A5" s="179"/>
      <c r="B5" s="267" t="s">
        <v>122</v>
      </c>
      <c r="C5" s="668">
        <f>'自主保安活動チェックシート入力用 '!G6</f>
        <v>0</v>
      </c>
      <c r="D5" s="669"/>
      <c r="E5" s="669"/>
      <c r="F5" s="670"/>
    </row>
    <row r="6" spans="1:6" ht="21" customHeight="1" thickTop="1" thickBot="1" x14ac:dyDescent="0.2">
      <c r="A6" s="179"/>
      <c r="B6" s="180" t="s">
        <v>123</v>
      </c>
      <c r="C6" s="668">
        <f>'自主保安活動チェックシート入力用 '!G7</f>
        <v>0</v>
      </c>
      <c r="D6" s="669"/>
      <c r="E6" s="669"/>
      <c r="F6" s="670"/>
    </row>
    <row r="7" spans="1:6" ht="18.75" thickTop="1" thickBot="1" x14ac:dyDescent="0.2">
      <c r="A7" s="268" t="s">
        <v>0</v>
      </c>
      <c r="B7" s="264"/>
      <c r="C7" s="179"/>
      <c r="D7" s="269"/>
      <c r="E7" s="270"/>
      <c r="F7" s="271"/>
    </row>
    <row r="8" spans="1:6" s="181" customFormat="1" ht="15" thickBot="1" x14ac:dyDescent="0.2">
      <c r="A8" s="648" t="s">
        <v>17</v>
      </c>
      <c r="B8" s="649"/>
      <c r="C8" s="272"/>
      <c r="D8" s="645" t="s">
        <v>7</v>
      </c>
      <c r="E8" s="645"/>
      <c r="F8" s="273" t="s">
        <v>3</v>
      </c>
    </row>
    <row r="9" spans="1:6" s="181" customFormat="1" ht="15" thickBot="1" x14ac:dyDescent="0.2">
      <c r="A9" s="274" t="s">
        <v>45</v>
      </c>
      <c r="B9" s="275"/>
      <c r="C9" s="276"/>
      <c r="D9" s="277"/>
      <c r="E9" s="278"/>
      <c r="F9" s="279"/>
    </row>
    <row r="10" spans="1:6" s="182" customFormat="1" ht="15.75" thickTop="1" thickBot="1" x14ac:dyDescent="0.2">
      <c r="A10" s="640" t="s">
        <v>46</v>
      </c>
      <c r="B10" s="641" t="s">
        <v>57</v>
      </c>
      <c r="C10" s="280" t="s">
        <v>124</v>
      </c>
      <c r="D10" s="281">
        <f>'自主保安活動チェックシート入力用 '!H14</f>
        <v>0</v>
      </c>
      <c r="E10" s="282" t="s">
        <v>8</v>
      </c>
      <c r="F10" s="283" t="s">
        <v>125</v>
      </c>
    </row>
    <row r="11" spans="1:6" s="182" customFormat="1" ht="15.75" thickTop="1" thickBot="1" x14ac:dyDescent="0.2">
      <c r="A11" s="671"/>
      <c r="B11" s="672"/>
      <c r="C11" s="284" t="s">
        <v>126</v>
      </c>
      <c r="D11" s="281">
        <f>'自主保安活動チェックシート入力用 '!H15</f>
        <v>0</v>
      </c>
      <c r="E11" s="285" t="s">
        <v>8</v>
      </c>
      <c r="F11" s="286" t="s">
        <v>127</v>
      </c>
    </row>
    <row r="12" spans="1:6" s="182" customFormat="1" ht="15.75" thickTop="1" thickBot="1" x14ac:dyDescent="0.2">
      <c r="A12" s="643"/>
      <c r="B12" s="642"/>
      <c r="C12" s="287" t="s">
        <v>128</v>
      </c>
      <c r="D12" s="281">
        <f>'自主保安活動チェックシート入力用 '!H16</f>
        <v>0</v>
      </c>
      <c r="E12" s="288" t="s">
        <v>8</v>
      </c>
      <c r="F12" s="289" t="s">
        <v>127</v>
      </c>
    </row>
    <row r="13" spans="1:6" s="183" customFormat="1" ht="15" customHeight="1" thickBot="1" x14ac:dyDescent="0.2">
      <c r="A13" s="274" t="s">
        <v>88</v>
      </c>
      <c r="B13" s="275"/>
      <c r="C13" s="276"/>
      <c r="D13" s="290"/>
      <c r="E13" s="278"/>
      <c r="F13" s="279"/>
    </row>
    <row r="14" spans="1:6" s="183" customFormat="1" ht="15.75" thickTop="1" thickBot="1" x14ac:dyDescent="0.2">
      <c r="A14" s="673" t="s">
        <v>46</v>
      </c>
      <c r="B14" s="650" t="s">
        <v>67</v>
      </c>
      <c r="C14" s="291" t="s">
        <v>129</v>
      </c>
      <c r="D14" s="281">
        <f>'自主保安活動チェックシート入力用 '!H20</f>
        <v>0</v>
      </c>
      <c r="E14" s="292" t="s">
        <v>8</v>
      </c>
      <c r="F14" s="283" t="s">
        <v>125</v>
      </c>
    </row>
    <row r="15" spans="1:6" s="183" customFormat="1" ht="15.75" thickTop="1" thickBot="1" x14ac:dyDescent="0.2">
      <c r="A15" s="656"/>
      <c r="B15" s="639"/>
      <c r="C15" s="293" t="s">
        <v>44</v>
      </c>
      <c r="D15" s="281">
        <f>'自主保安活動チェックシート入力用 '!H21</f>
        <v>0</v>
      </c>
      <c r="E15" s="294" t="s">
        <v>8</v>
      </c>
      <c r="F15" s="295" t="s">
        <v>130</v>
      </c>
    </row>
    <row r="16" spans="1:6" s="183" customFormat="1" ht="15.75" thickTop="1" thickBot="1" x14ac:dyDescent="0.2">
      <c r="A16" s="640" t="s">
        <v>47</v>
      </c>
      <c r="B16" s="650" t="s">
        <v>52</v>
      </c>
      <c r="C16" s="291" t="s">
        <v>129</v>
      </c>
      <c r="D16" s="281">
        <f>'自主保安活動チェックシート入力用 '!H26</f>
        <v>0</v>
      </c>
      <c r="E16" s="292" t="s">
        <v>8</v>
      </c>
      <c r="F16" s="283" t="s">
        <v>125</v>
      </c>
    </row>
    <row r="17" spans="1:6" s="183" customFormat="1" ht="15.75" thickTop="1" thickBot="1" x14ac:dyDescent="0.2">
      <c r="A17" s="671"/>
      <c r="B17" s="639"/>
      <c r="C17" s="293" t="s">
        <v>44</v>
      </c>
      <c r="D17" s="281">
        <f>'自主保安活動チェックシート入力用 '!H27</f>
        <v>0</v>
      </c>
      <c r="E17" s="294" t="s">
        <v>8</v>
      </c>
      <c r="F17" s="295" t="s">
        <v>130</v>
      </c>
    </row>
    <row r="18" spans="1:6" s="183" customFormat="1" ht="15.75" thickTop="1" thickBot="1" x14ac:dyDescent="0.2">
      <c r="A18" s="663" t="s">
        <v>49</v>
      </c>
      <c r="B18" s="665" t="s">
        <v>27</v>
      </c>
      <c r="C18" s="291" t="s">
        <v>131</v>
      </c>
      <c r="D18" s="281">
        <f>'自主保安活動チェックシート入力用 '!H29</f>
        <v>0</v>
      </c>
      <c r="E18" s="292" t="s">
        <v>8</v>
      </c>
      <c r="F18" s="283" t="s">
        <v>125</v>
      </c>
    </row>
    <row r="19" spans="1:6" s="183" customFormat="1" ht="15.75" thickTop="1" thickBot="1" x14ac:dyDescent="0.2">
      <c r="A19" s="664"/>
      <c r="B19" s="666"/>
      <c r="C19" s="411" t="s">
        <v>244</v>
      </c>
      <c r="D19" s="281">
        <f>'自主保安活動チェックシート入力用 '!H30</f>
        <v>0</v>
      </c>
      <c r="E19" s="412" t="s">
        <v>8</v>
      </c>
      <c r="F19" s="413" t="s">
        <v>133</v>
      </c>
    </row>
    <row r="20" spans="1:6" s="183" customFormat="1" ht="15.75" thickTop="1" thickBot="1" x14ac:dyDescent="0.2">
      <c r="A20" s="664"/>
      <c r="B20" s="666"/>
      <c r="C20" s="293" t="s">
        <v>245</v>
      </c>
      <c r="D20" s="281">
        <f>'自主保安活動チェックシート入力用 '!H31</f>
        <v>0</v>
      </c>
      <c r="E20" s="294" t="s">
        <v>8</v>
      </c>
      <c r="F20" s="296" t="s">
        <v>130</v>
      </c>
    </row>
    <row r="21" spans="1:6" s="183" customFormat="1" ht="15.75" thickTop="1" thickBot="1" x14ac:dyDescent="0.2">
      <c r="A21" s="297" t="s">
        <v>50</v>
      </c>
      <c r="B21" s="403" t="s">
        <v>30</v>
      </c>
      <c r="C21" s="298"/>
      <c r="D21" s="281">
        <f>'自主保安活動チェックシート入力用 '!H33</f>
        <v>0</v>
      </c>
      <c r="E21" s="299" t="s">
        <v>8</v>
      </c>
      <c r="F21" s="300" t="s">
        <v>133</v>
      </c>
    </row>
    <row r="22" spans="1:6" s="183" customFormat="1" ht="15.75" thickTop="1" thickBot="1" x14ac:dyDescent="0.2">
      <c r="A22" s="297" t="s">
        <v>54</v>
      </c>
      <c r="B22" s="403" t="s">
        <v>55</v>
      </c>
      <c r="C22" s="298"/>
      <c r="D22" s="281">
        <f>'自主保安活動チェックシート入力用 '!H34</f>
        <v>0</v>
      </c>
      <c r="E22" s="299" t="s">
        <v>8</v>
      </c>
      <c r="F22" s="296" t="s">
        <v>130</v>
      </c>
    </row>
    <row r="23" spans="1:6" s="183" customFormat="1" ht="15.75" thickTop="1" thickBot="1" x14ac:dyDescent="0.2">
      <c r="A23" s="406" t="s">
        <v>94</v>
      </c>
      <c r="B23" s="402" t="s">
        <v>84</v>
      </c>
      <c r="C23" s="301"/>
      <c r="D23" s="281">
        <f>'自主保安活動チェックシート入力用 '!H36</f>
        <v>0</v>
      </c>
      <c r="E23" s="302" t="s">
        <v>8</v>
      </c>
      <c r="F23" s="303" t="s">
        <v>127</v>
      </c>
    </row>
    <row r="24" spans="1:6" s="183" customFormat="1" ht="15" thickBot="1" x14ac:dyDescent="0.2">
      <c r="A24" s="274" t="s">
        <v>13</v>
      </c>
      <c r="B24" s="275"/>
      <c r="C24" s="276"/>
      <c r="D24" s="304"/>
      <c r="E24" s="305"/>
      <c r="F24" s="306"/>
    </row>
    <row r="25" spans="1:6" s="183" customFormat="1" ht="15.75" thickTop="1" thickBot="1" x14ac:dyDescent="0.2">
      <c r="A25" s="401" t="s">
        <v>46</v>
      </c>
      <c r="B25" s="307" t="s">
        <v>134</v>
      </c>
      <c r="C25" s="405"/>
      <c r="D25" s="281">
        <f>'自主保安活動チェックシート入力用 '!H38</f>
        <v>0</v>
      </c>
      <c r="E25" s="308" t="s">
        <v>8</v>
      </c>
      <c r="F25" s="309" t="s">
        <v>127</v>
      </c>
    </row>
    <row r="26" spans="1:6" s="183" customFormat="1" ht="15.75" thickTop="1" thickBot="1" x14ac:dyDescent="0.2">
      <c r="A26" s="401" t="s">
        <v>47</v>
      </c>
      <c r="B26" s="307" t="s">
        <v>21</v>
      </c>
      <c r="C26" s="405"/>
      <c r="D26" s="281">
        <f>'自主保安活動チェックシート入力用 '!H39</f>
        <v>0</v>
      </c>
      <c r="E26" s="308" t="s">
        <v>8</v>
      </c>
      <c r="F26" s="309" t="s">
        <v>127</v>
      </c>
    </row>
    <row r="27" spans="1:6" s="183" customFormat="1" ht="15.75" thickTop="1" thickBot="1" x14ac:dyDescent="0.2">
      <c r="A27" s="401" t="s">
        <v>49</v>
      </c>
      <c r="B27" s="307" t="s">
        <v>32</v>
      </c>
      <c r="C27" s="310"/>
      <c r="D27" s="281">
        <f>'自主保安活動チェックシート入力用 '!H40</f>
        <v>0</v>
      </c>
      <c r="E27" s="311" t="s">
        <v>8</v>
      </c>
      <c r="F27" s="309" t="s">
        <v>127</v>
      </c>
    </row>
    <row r="28" spans="1:6" s="183" customFormat="1" ht="15.75" thickTop="1" thickBot="1" x14ac:dyDescent="0.2">
      <c r="A28" s="633" t="s">
        <v>136</v>
      </c>
      <c r="B28" s="634"/>
      <c r="C28" s="635"/>
      <c r="D28" s="281">
        <f>SUM(D10:D12,D14:D23,D25:D27)</f>
        <v>0</v>
      </c>
      <c r="E28" s="312" t="s">
        <v>8</v>
      </c>
      <c r="F28" s="313"/>
    </row>
    <row r="29" spans="1:6" s="183" customFormat="1" ht="18" thickBot="1" x14ac:dyDescent="0.2">
      <c r="A29" s="314" t="s">
        <v>1</v>
      </c>
      <c r="B29" s="266"/>
      <c r="C29" s="315"/>
      <c r="D29" s="316"/>
      <c r="E29" s="317"/>
      <c r="F29" s="318"/>
    </row>
    <row r="30" spans="1:6" s="183" customFormat="1" ht="15" thickBot="1" x14ac:dyDescent="0.2">
      <c r="A30" s="648" t="s">
        <v>17</v>
      </c>
      <c r="B30" s="649"/>
      <c r="C30" s="272"/>
      <c r="D30" s="645" t="s">
        <v>7</v>
      </c>
      <c r="E30" s="645"/>
      <c r="F30" s="273" t="s">
        <v>3</v>
      </c>
    </row>
    <row r="31" spans="1:6" s="183" customFormat="1" ht="15" thickBot="1" x14ac:dyDescent="0.2">
      <c r="A31" s="274" t="s">
        <v>168</v>
      </c>
      <c r="B31" s="275"/>
      <c r="C31" s="276"/>
      <c r="D31" s="304"/>
      <c r="E31" s="305"/>
      <c r="F31" s="306"/>
    </row>
    <row r="32" spans="1:6" s="183" customFormat="1" ht="15.75" thickTop="1" thickBot="1" x14ac:dyDescent="0.2">
      <c r="A32" s="319" t="s">
        <v>46</v>
      </c>
      <c r="B32" s="320" t="s">
        <v>169</v>
      </c>
      <c r="C32" s="321"/>
      <c r="D32" s="281">
        <f>'自主保安活動チェックシート入力用 '!H47</f>
        <v>0</v>
      </c>
      <c r="E32" s="322" t="s">
        <v>8</v>
      </c>
      <c r="F32" s="323" t="s">
        <v>79</v>
      </c>
    </row>
    <row r="33" spans="1:6" s="183" customFormat="1" ht="15.75" thickTop="1" thickBot="1" x14ac:dyDescent="0.2">
      <c r="A33" s="274" t="s">
        <v>187</v>
      </c>
      <c r="B33" s="275"/>
      <c r="C33" s="276"/>
      <c r="D33" s="324"/>
      <c r="E33" s="305"/>
      <c r="F33" s="306"/>
    </row>
    <row r="34" spans="1:6" s="183" customFormat="1" ht="15" thickBot="1" x14ac:dyDescent="0.2">
      <c r="A34" s="655" t="s">
        <v>46</v>
      </c>
      <c r="B34" s="657" t="s">
        <v>137</v>
      </c>
      <c r="C34" s="325" t="s">
        <v>138</v>
      </c>
      <c r="D34" s="326">
        <f>'自主保安活動チェックシート入力用 '!H50</f>
        <v>0</v>
      </c>
      <c r="E34" s="327" t="s">
        <v>8</v>
      </c>
      <c r="F34" s="328" t="s">
        <v>127</v>
      </c>
    </row>
    <row r="35" spans="1:6" s="183" customFormat="1" ht="15.75" thickTop="1" thickBot="1" x14ac:dyDescent="0.2">
      <c r="A35" s="655"/>
      <c r="B35" s="657"/>
      <c r="C35" s="329" t="s">
        <v>146</v>
      </c>
      <c r="D35" s="281">
        <f>'自主保安活動チェックシート入力用 '!H51</f>
        <v>0</v>
      </c>
      <c r="E35" s="330" t="s">
        <v>8</v>
      </c>
      <c r="F35" s="331" t="s">
        <v>127</v>
      </c>
    </row>
    <row r="36" spans="1:6" s="183" customFormat="1" ht="15.75" thickTop="1" thickBot="1" x14ac:dyDescent="0.2">
      <c r="A36" s="656"/>
      <c r="B36" s="658"/>
      <c r="C36" s="293" t="s">
        <v>147</v>
      </c>
      <c r="D36" s="281">
        <f>'自主保安活動チェックシート入力用 '!H52</f>
        <v>0</v>
      </c>
      <c r="E36" s="294" t="s">
        <v>8</v>
      </c>
      <c r="F36" s="332" t="s">
        <v>127</v>
      </c>
    </row>
    <row r="37" spans="1:6" s="183" customFormat="1" ht="15" customHeight="1" thickTop="1" thickBot="1" x14ac:dyDescent="0.2">
      <c r="A37" s="404" t="s">
        <v>47</v>
      </c>
      <c r="B37" s="333" t="s">
        <v>246</v>
      </c>
      <c r="C37" s="334"/>
      <c r="D37" s="281">
        <f>'自主保安活動チェックシート入力用 '!H53</f>
        <v>0</v>
      </c>
      <c r="E37" s="308" t="s">
        <v>8</v>
      </c>
      <c r="F37" s="335" t="s">
        <v>79</v>
      </c>
    </row>
    <row r="38" spans="1:6" s="183" customFormat="1" ht="15" thickBot="1" x14ac:dyDescent="0.2">
      <c r="A38" s="274" t="s">
        <v>174</v>
      </c>
      <c r="B38" s="336"/>
      <c r="C38" s="337"/>
      <c r="D38" s="338"/>
      <c r="E38" s="339"/>
      <c r="F38" s="340"/>
    </row>
    <row r="39" spans="1:6" s="183" customFormat="1" ht="15.75" thickTop="1" thickBot="1" x14ac:dyDescent="0.2">
      <c r="A39" s="297" t="s">
        <v>46</v>
      </c>
      <c r="B39" s="659" t="s">
        <v>39</v>
      </c>
      <c r="C39" s="660"/>
      <c r="D39" s="281">
        <f>'自主保安活動チェックシート入力用 '!H57</f>
        <v>0</v>
      </c>
      <c r="E39" s="341" t="s">
        <v>8</v>
      </c>
      <c r="F39" s="342" t="s">
        <v>125</v>
      </c>
    </row>
    <row r="40" spans="1:6" s="183" customFormat="1" ht="16.149999999999999" customHeight="1" thickTop="1" thickBot="1" x14ac:dyDescent="0.2">
      <c r="A40" s="297" t="s">
        <v>47</v>
      </c>
      <c r="B40" s="661" t="s">
        <v>247</v>
      </c>
      <c r="C40" s="662"/>
      <c r="D40" s="281">
        <f>'自主保安活動チェックシート入力用 '!H58</f>
        <v>0</v>
      </c>
      <c r="E40" s="341" t="s">
        <v>8</v>
      </c>
      <c r="F40" s="342" t="s">
        <v>125</v>
      </c>
    </row>
    <row r="41" spans="1:6" s="183" customFormat="1" ht="15" customHeight="1" thickTop="1" thickBot="1" x14ac:dyDescent="0.2">
      <c r="A41" s="297" t="s">
        <v>49</v>
      </c>
      <c r="B41" s="631" t="s">
        <v>61</v>
      </c>
      <c r="C41" s="632"/>
      <c r="D41" s="281">
        <f>'自主保安活動チェックシート入力用 '!H59</f>
        <v>0</v>
      </c>
      <c r="E41" s="341" t="s">
        <v>8</v>
      </c>
      <c r="F41" s="342" t="s">
        <v>139</v>
      </c>
    </row>
    <row r="42" spans="1:6" s="183" customFormat="1" ht="15.75" thickTop="1" thickBot="1" x14ac:dyDescent="0.2">
      <c r="A42" s="297" t="s">
        <v>50</v>
      </c>
      <c r="B42" s="631" t="s">
        <v>140</v>
      </c>
      <c r="C42" s="632"/>
      <c r="D42" s="281">
        <f>'自主保安活動チェックシート入力用 '!H60</f>
        <v>0</v>
      </c>
      <c r="E42" s="341" t="s">
        <v>8</v>
      </c>
      <c r="F42" s="342" t="s">
        <v>135</v>
      </c>
    </row>
    <row r="43" spans="1:6" s="183" customFormat="1" ht="15.75" thickTop="1" thickBot="1" x14ac:dyDescent="0.2">
      <c r="A43" s="404" t="s">
        <v>54</v>
      </c>
      <c r="B43" s="646" t="s">
        <v>141</v>
      </c>
      <c r="C43" s="647"/>
      <c r="D43" s="281">
        <f>'自主保安活動チェックシート入力用 '!H61</f>
        <v>0</v>
      </c>
      <c r="E43" s="343" t="s">
        <v>8</v>
      </c>
      <c r="F43" s="365" t="s">
        <v>132</v>
      </c>
    </row>
    <row r="44" spans="1:6" s="181" customFormat="1" ht="15" thickBot="1" x14ac:dyDescent="0.2">
      <c r="A44" s="274" t="s">
        <v>188</v>
      </c>
      <c r="B44" s="345"/>
      <c r="C44" s="346"/>
      <c r="D44" s="347"/>
      <c r="E44" s="339"/>
      <c r="F44" s="340"/>
    </row>
    <row r="45" spans="1:6" s="181" customFormat="1" ht="15.75" customHeight="1" thickTop="1" thickBot="1" x14ac:dyDescent="0.2">
      <c r="A45" s="348" t="s">
        <v>46</v>
      </c>
      <c r="B45" s="349" t="s">
        <v>142</v>
      </c>
      <c r="C45" s="301"/>
      <c r="D45" s="281">
        <f>'自主保安活動チェックシート入力用 '!H65</f>
        <v>0</v>
      </c>
      <c r="E45" s="343" t="s">
        <v>8</v>
      </c>
      <c r="F45" s="323" t="s">
        <v>125</v>
      </c>
    </row>
    <row r="46" spans="1:6" s="181" customFormat="1" ht="15" thickBot="1" x14ac:dyDescent="0.2">
      <c r="A46" s="274" t="s">
        <v>176</v>
      </c>
      <c r="B46" s="275"/>
      <c r="C46" s="350"/>
      <c r="D46" s="304"/>
      <c r="E46" s="305"/>
      <c r="F46" s="306"/>
    </row>
    <row r="47" spans="1:6" s="181" customFormat="1" ht="15.75" thickTop="1" thickBot="1" x14ac:dyDescent="0.2">
      <c r="A47" s="297" t="s">
        <v>46</v>
      </c>
      <c r="B47" s="631" t="s">
        <v>64</v>
      </c>
      <c r="C47" s="632"/>
      <c r="D47" s="281">
        <f>'自主保安活動チェックシート入力用 '!H67</f>
        <v>0</v>
      </c>
      <c r="E47" s="351" t="s">
        <v>8</v>
      </c>
      <c r="F47" s="342" t="s">
        <v>125</v>
      </c>
    </row>
    <row r="48" spans="1:6" s="181" customFormat="1" ht="15.75" thickTop="1" thickBot="1" x14ac:dyDescent="0.2">
      <c r="A48" s="640" t="s">
        <v>47</v>
      </c>
      <c r="B48" s="650" t="s">
        <v>65</v>
      </c>
      <c r="C48" s="414" t="s">
        <v>248</v>
      </c>
      <c r="D48" s="281">
        <f>'自主保安活動チェックシート入力用 '!H68</f>
        <v>0</v>
      </c>
      <c r="E48" s="351" t="s">
        <v>8</v>
      </c>
      <c r="F48" s="342" t="s">
        <v>125</v>
      </c>
    </row>
    <row r="49" spans="1:6" s="183" customFormat="1" ht="15.75" thickTop="1" thickBot="1" x14ac:dyDescent="0.2">
      <c r="A49" s="643"/>
      <c r="B49" s="651"/>
      <c r="C49" s="415" t="s">
        <v>249</v>
      </c>
      <c r="D49" s="281">
        <f>'自主保安活動チェックシート入力用 '!H69</f>
        <v>0</v>
      </c>
      <c r="E49" s="352" t="s">
        <v>8</v>
      </c>
      <c r="F49" s="344" t="s">
        <v>190</v>
      </c>
    </row>
    <row r="50" spans="1:6" s="183" customFormat="1" ht="15.75" thickTop="1" thickBot="1" x14ac:dyDescent="0.2">
      <c r="A50" s="652" t="s">
        <v>136</v>
      </c>
      <c r="B50" s="653"/>
      <c r="C50" s="654"/>
      <c r="D50" s="281">
        <f>SUM(D32,D34:D37,D39:D43,D45,D47:D49)</f>
        <v>0</v>
      </c>
      <c r="E50" s="353" t="s">
        <v>8</v>
      </c>
      <c r="F50" s="354"/>
    </row>
    <row r="51" spans="1:6" s="183" customFormat="1" ht="18" thickBot="1" x14ac:dyDescent="0.2">
      <c r="A51" s="314" t="s">
        <v>91</v>
      </c>
      <c r="B51" s="266"/>
      <c r="C51" s="315"/>
      <c r="D51" s="316"/>
      <c r="E51" s="317"/>
      <c r="F51" s="318"/>
    </row>
    <row r="52" spans="1:6" s="183" customFormat="1" ht="15" thickBot="1" x14ac:dyDescent="0.2">
      <c r="A52" s="648" t="s">
        <v>17</v>
      </c>
      <c r="B52" s="649"/>
      <c r="C52" s="272"/>
      <c r="D52" s="645" t="s">
        <v>7</v>
      </c>
      <c r="E52" s="645"/>
      <c r="F52" s="273" t="s">
        <v>3</v>
      </c>
    </row>
    <row r="53" spans="1:6" s="183" customFormat="1" ht="15" thickBot="1" x14ac:dyDescent="0.2">
      <c r="A53" s="274" t="s">
        <v>89</v>
      </c>
      <c r="B53" s="275"/>
      <c r="C53" s="350"/>
      <c r="D53" s="304"/>
      <c r="E53" s="305"/>
      <c r="F53" s="306"/>
    </row>
    <row r="54" spans="1:6" s="183" customFormat="1" ht="15.75" thickTop="1" thickBot="1" x14ac:dyDescent="0.2">
      <c r="A54" s="401" t="s">
        <v>46</v>
      </c>
      <c r="B54" s="631" t="s">
        <v>250</v>
      </c>
      <c r="C54" s="632"/>
      <c r="D54" s="281">
        <f>'自主保安活動チェックシート入力用 '!H76</f>
        <v>0</v>
      </c>
      <c r="E54" s="355" t="s">
        <v>8</v>
      </c>
      <c r="F54" s="335" t="s">
        <v>125</v>
      </c>
    </row>
    <row r="55" spans="1:6" s="183" customFormat="1" ht="15.75" thickTop="1" thickBot="1" x14ac:dyDescent="0.2">
      <c r="A55" s="401" t="s">
        <v>47</v>
      </c>
      <c r="B55" s="631" t="s">
        <v>251</v>
      </c>
      <c r="C55" s="632"/>
      <c r="D55" s="281">
        <f>'自主保安活動チェックシート入力用 '!H78</f>
        <v>0</v>
      </c>
      <c r="E55" s="308" t="s">
        <v>8</v>
      </c>
      <c r="F55" s="335" t="s">
        <v>125</v>
      </c>
    </row>
    <row r="56" spans="1:6" s="183" customFormat="1" ht="15.75" thickTop="1" thickBot="1" x14ac:dyDescent="0.2">
      <c r="A56" s="297" t="s">
        <v>49</v>
      </c>
      <c r="B56" s="631" t="s">
        <v>33</v>
      </c>
      <c r="C56" s="632"/>
      <c r="D56" s="281">
        <f>'自主保安活動チェックシート入力用 '!H80</f>
        <v>0</v>
      </c>
      <c r="E56" s="341" t="s">
        <v>8</v>
      </c>
      <c r="F56" s="342" t="s">
        <v>125</v>
      </c>
    </row>
    <row r="57" spans="1:6" s="183" customFormat="1" ht="15.75" thickTop="1" thickBot="1" x14ac:dyDescent="0.2">
      <c r="A57" s="297" t="s">
        <v>50</v>
      </c>
      <c r="B57" s="631" t="s">
        <v>22</v>
      </c>
      <c r="C57" s="632"/>
      <c r="D57" s="281">
        <f>'自主保安活動チェックシート入力用 '!H81</f>
        <v>0</v>
      </c>
      <c r="E57" s="351" t="s">
        <v>8</v>
      </c>
      <c r="F57" s="356" t="s">
        <v>139</v>
      </c>
    </row>
    <row r="58" spans="1:6" s="183" customFormat="1" ht="15.75" thickTop="1" thickBot="1" x14ac:dyDescent="0.2">
      <c r="A58" s="297" t="s">
        <v>54</v>
      </c>
      <c r="B58" s="631" t="s">
        <v>180</v>
      </c>
      <c r="C58" s="632"/>
      <c r="D58" s="281">
        <f>'自主保安活動チェックシート入力用 '!H82</f>
        <v>0</v>
      </c>
      <c r="E58" s="351" t="s">
        <v>8</v>
      </c>
      <c r="F58" s="342" t="s">
        <v>125</v>
      </c>
    </row>
    <row r="59" spans="1:6" s="183" customFormat="1" ht="15.75" thickTop="1" thickBot="1" x14ac:dyDescent="0.2">
      <c r="A59" s="640" t="s">
        <v>94</v>
      </c>
      <c r="B59" s="641" t="s">
        <v>182</v>
      </c>
      <c r="C59" s="357" t="s">
        <v>252</v>
      </c>
      <c r="D59" s="281">
        <f>'自主保安活動チェックシート入力用 '!H83</f>
        <v>0</v>
      </c>
      <c r="E59" s="358" t="s">
        <v>8</v>
      </c>
      <c r="F59" s="359" t="s">
        <v>133</v>
      </c>
    </row>
    <row r="60" spans="1:6" s="183" customFormat="1" ht="15.75" thickTop="1" thickBot="1" x14ac:dyDescent="0.2">
      <c r="A60" s="643"/>
      <c r="B60" s="644"/>
      <c r="C60" s="329" t="s">
        <v>189</v>
      </c>
      <c r="D60" s="281">
        <f>'自主保安活動チェックシート入力用 '!H84</f>
        <v>0</v>
      </c>
      <c r="E60" s="352" t="s">
        <v>8</v>
      </c>
      <c r="F60" s="344" t="s">
        <v>190</v>
      </c>
    </row>
    <row r="61" spans="1:6" s="183" customFormat="1" ht="15" thickBot="1" x14ac:dyDescent="0.2">
      <c r="A61" s="274" t="s">
        <v>14</v>
      </c>
      <c r="B61" s="275"/>
      <c r="C61" s="360"/>
      <c r="D61" s="304"/>
      <c r="E61" s="305"/>
      <c r="F61" s="306"/>
    </row>
    <row r="62" spans="1:6" s="183" customFormat="1" ht="16.5" customHeight="1" thickTop="1" thickBot="1" x14ac:dyDescent="0.2">
      <c r="A62" s="297" t="s">
        <v>46</v>
      </c>
      <c r="B62" s="631" t="s">
        <v>23</v>
      </c>
      <c r="C62" s="632"/>
      <c r="D62" s="281">
        <f>'自主保安活動チェックシート入力用 '!H86</f>
        <v>0</v>
      </c>
      <c r="E62" s="341" t="s">
        <v>8</v>
      </c>
      <c r="F62" s="342" t="s">
        <v>135</v>
      </c>
    </row>
    <row r="63" spans="1:6" s="183" customFormat="1" ht="15.75" thickTop="1" thickBot="1" x14ac:dyDescent="0.2">
      <c r="A63" s="297" t="s">
        <v>47</v>
      </c>
      <c r="B63" s="631" t="s">
        <v>29</v>
      </c>
      <c r="C63" s="632"/>
      <c r="D63" s="281">
        <f>'自主保安活動チェックシート入力用 '!H87</f>
        <v>0</v>
      </c>
      <c r="E63" s="341" t="s">
        <v>8</v>
      </c>
      <c r="F63" s="342" t="s">
        <v>125</v>
      </c>
    </row>
    <row r="64" spans="1:6" s="183" customFormat="1" ht="15.75" thickTop="1" thickBot="1" x14ac:dyDescent="0.2">
      <c r="A64" s="297" t="s">
        <v>49</v>
      </c>
      <c r="B64" s="631" t="s">
        <v>229</v>
      </c>
      <c r="C64" s="632"/>
      <c r="D64" s="281">
        <f>'自主保安活動チェックシート入力用 '!H88</f>
        <v>0</v>
      </c>
      <c r="E64" s="351" t="s">
        <v>8</v>
      </c>
      <c r="F64" s="342" t="s">
        <v>125</v>
      </c>
    </row>
    <row r="65" spans="1:6" s="183" customFormat="1" ht="15.75" thickTop="1" thickBot="1" x14ac:dyDescent="0.2">
      <c r="A65" s="400" t="s">
        <v>50</v>
      </c>
      <c r="B65" s="646" t="s">
        <v>143</v>
      </c>
      <c r="C65" s="647"/>
      <c r="D65" s="281">
        <f>'自主保安活動チェックシート入力用 '!H89</f>
        <v>0</v>
      </c>
      <c r="E65" s="351" t="s">
        <v>8</v>
      </c>
      <c r="F65" s="342" t="s">
        <v>125</v>
      </c>
    </row>
    <row r="66" spans="1:6" s="11" customFormat="1" ht="15.75" thickTop="1" thickBot="1" x14ac:dyDescent="0.2">
      <c r="A66" s="633" t="s">
        <v>136</v>
      </c>
      <c r="B66" s="634"/>
      <c r="C66" s="635"/>
      <c r="D66" s="281">
        <f>SUM(D54:D60,D62:D65)</f>
        <v>0</v>
      </c>
      <c r="E66" s="353" t="s">
        <v>8</v>
      </c>
      <c r="F66" s="354"/>
    </row>
    <row r="67" spans="1:6" ht="18" thickBot="1" x14ac:dyDescent="0.2">
      <c r="A67" s="314" t="s">
        <v>144</v>
      </c>
      <c r="B67" s="266"/>
      <c r="C67" s="315"/>
      <c r="D67" s="316"/>
      <c r="E67" s="317"/>
      <c r="F67" s="318"/>
    </row>
    <row r="68" spans="1:6" ht="15" thickBot="1" x14ac:dyDescent="0.2">
      <c r="A68" s="648" t="s">
        <v>17</v>
      </c>
      <c r="B68" s="649"/>
      <c r="C68" s="272"/>
      <c r="D68" s="645" t="s">
        <v>7</v>
      </c>
      <c r="E68" s="645"/>
      <c r="F68" s="273" t="s">
        <v>3</v>
      </c>
    </row>
    <row r="69" spans="1:6" ht="15.75" thickTop="1" thickBot="1" x14ac:dyDescent="0.2">
      <c r="A69" s="636" t="s">
        <v>46</v>
      </c>
      <c r="B69" s="638" t="s">
        <v>253</v>
      </c>
      <c r="C69" s="361" t="s">
        <v>129</v>
      </c>
      <c r="D69" s="281">
        <f>'自主保安活動チェックシート入力用 '!H95</f>
        <v>0</v>
      </c>
      <c r="E69" s="362" t="s">
        <v>8</v>
      </c>
      <c r="F69" s="363" t="s">
        <v>125</v>
      </c>
    </row>
    <row r="70" spans="1:6" ht="15.75" thickTop="1" thickBot="1" x14ac:dyDescent="0.2">
      <c r="A70" s="637"/>
      <c r="B70" s="639"/>
      <c r="C70" s="293" t="s">
        <v>87</v>
      </c>
      <c r="D70" s="281">
        <f>'自主保安活動チェックシート入力用 '!H96</f>
        <v>0</v>
      </c>
      <c r="E70" s="364" t="s">
        <v>148</v>
      </c>
      <c r="F70" s="365" t="s">
        <v>132</v>
      </c>
    </row>
    <row r="71" spans="1:6" ht="15.75" thickTop="1" thickBot="1" x14ac:dyDescent="0.2">
      <c r="A71" s="640" t="s">
        <v>47</v>
      </c>
      <c r="B71" s="641" t="s">
        <v>199</v>
      </c>
      <c r="C71" s="416" t="s">
        <v>254</v>
      </c>
      <c r="D71" s="281">
        <f>'自主保安活動チェックシート入力用 '!H99</f>
        <v>0</v>
      </c>
      <c r="E71" s="308" t="s">
        <v>8</v>
      </c>
      <c r="F71" s="335" t="s">
        <v>127</v>
      </c>
    </row>
    <row r="72" spans="1:6" ht="15.75" thickTop="1" thickBot="1" x14ac:dyDescent="0.2">
      <c r="A72" s="637"/>
      <c r="B72" s="642"/>
      <c r="C72" s="366" t="s">
        <v>200</v>
      </c>
      <c r="D72" s="281">
        <f>'自主保安活動チェックシート入力用 '!H100</f>
        <v>0</v>
      </c>
      <c r="E72" s="308" t="s">
        <v>8</v>
      </c>
      <c r="F72" s="335" t="s">
        <v>133</v>
      </c>
    </row>
    <row r="73" spans="1:6" ht="15.75" thickTop="1" thickBot="1" x14ac:dyDescent="0.2">
      <c r="A73" s="297" t="s">
        <v>49</v>
      </c>
      <c r="B73" s="631" t="s">
        <v>76</v>
      </c>
      <c r="C73" s="632"/>
      <c r="D73" s="281">
        <f>'自主保安活動チェックシート入力用 '!H101</f>
        <v>0</v>
      </c>
      <c r="E73" s="341" t="s">
        <v>8</v>
      </c>
      <c r="F73" s="342" t="s">
        <v>133</v>
      </c>
    </row>
    <row r="74" spans="1:6" ht="15.75" thickTop="1" thickBot="1" x14ac:dyDescent="0.2">
      <c r="A74" s="297" t="s">
        <v>50</v>
      </c>
      <c r="B74" s="631" t="s">
        <v>255</v>
      </c>
      <c r="C74" s="632"/>
      <c r="D74" s="367">
        <f>'自主保安活動チェックシート入力用 '!H102</f>
        <v>0</v>
      </c>
      <c r="E74" s="341" t="s">
        <v>8</v>
      </c>
      <c r="F74" s="342" t="s">
        <v>127</v>
      </c>
    </row>
    <row r="75" spans="1:6" ht="15.75" thickTop="1" thickBot="1" x14ac:dyDescent="0.2">
      <c r="A75" s="297" t="s">
        <v>54</v>
      </c>
      <c r="B75" s="631" t="s">
        <v>115</v>
      </c>
      <c r="C75" s="632"/>
      <c r="D75" s="281">
        <f>'自主保安活動チェックシート入力用 '!H103</f>
        <v>0</v>
      </c>
      <c r="E75" s="341" t="s">
        <v>8</v>
      </c>
      <c r="F75" s="342" t="s">
        <v>127</v>
      </c>
    </row>
    <row r="76" spans="1:6" ht="15.75" thickTop="1" thickBot="1" x14ac:dyDescent="0.2">
      <c r="A76" s="640" t="s">
        <v>94</v>
      </c>
      <c r="B76" s="641" t="s">
        <v>117</v>
      </c>
      <c r="C76" s="416" t="s">
        <v>267</v>
      </c>
      <c r="D76" s="281">
        <f>'自主保安活動チェックシート入力用 '!H104</f>
        <v>0</v>
      </c>
      <c r="E76" s="341" t="s">
        <v>269</v>
      </c>
      <c r="F76" s="335" t="s">
        <v>133</v>
      </c>
    </row>
    <row r="77" spans="1:6" ht="15.75" thickTop="1" thickBot="1" x14ac:dyDescent="0.2">
      <c r="A77" s="643"/>
      <c r="B77" s="644"/>
      <c r="C77" s="366" t="s">
        <v>268</v>
      </c>
      <c r="D77" s="368">
        <f>'自主保安活動チェックシート入力用 '!H105</f>
        <v>0</v>
      </c>
      <c r="E77" s="341" t="s">
        <v>8</v>
      </c>
      <c r="F77" s="433" t="s">
        <v>130</v>
      </c>
    </row>
    <row r="78" spans="1:6" ht="15.75" thickTop="1" thickBot="1" x14ac:dyDescent="0.2">
      <c r="A78" s="633" t="s">
        <v>136</v>
      </c>
      <c r="B78" s="634"/>
      <c r="C78" s="635"/>
      <c r="D78" s="281">
        <f>SUM(D69:D77)</f>
        <v>0</v>
      </c>
      <c r="E78" s="353" t="s">
        <v>8</v>
      </c>
      <c r="F78" s="354"/>
    </row>
    <row r="79" spans="1:6" ht="18" thickBot="1" x14ac:dyDescent="0.2">
      <c r="A79" s="314" t="s">
        <v>86</v>
      </c>
      <c r="B79" s="369"/>
      <c r="C79" s="370"/>
      <c r="D79" s="316"/>
      <c r="E79" s="317"/>
      <c r="F79" s="318"/>
    </row>
    <row r="80" spans="1:6" ht="15.75" thickTop="1" thickBot="1" x14ac:dyDescent="0.2">
      <c r="A80" s="371"/>
      <c r="B80" s="372"/>
      <c r="C80" s="373"/>
      <c r="D80" s="281">
        <f>SUM(D28,D50,D66,D78)</f>
        <v>0</v>
      </c>
      <c r="E80" s="374" t="s">
        <v>8</v>
      </c>
      <c r="F80" s="375" t="s">
        <v>62</v>
      </c>
    </row>
    <row r="81" spans="1:6" ht="52.5" customHeight="1" x14ac:dyDescent="0.15">
      <c r="A81" s="184"/>
      <c r="B81" s="381"/>
      <c r="C81" s="118"/>
      <c r="D81" s="134"/>
      <c r="E81" s="135"/>
      <c r="F81" s="30"/>
    </row>
    <row r="82" spans="1:6" ht="52.5" customHeight="1" x14ac:dyDescent="0.15"/>
    <row r="83" spans="1:6" ht="52.5" customHeight="1" x14ac:dyDescent="0.15"/>
    <row r="84" spans="1:6" ht="52.5" customHeight="1" x14ac:dyDescent="0.15"/>
    <row r="85" spans="1:6" ht="52.5" customHeight="1" x14ac:dyDescent="0.15"/>
    <row r="86" spans="1:6" ht="52.5" customHeight="1" x14ac:dyDescent="0.15"/>
    <row r="87" spans="1:6" ht="52.5" customHeight="1" x14ac:dyDescent="0.15"/>
    <row r="88" spans="1:6" ht="52.5" customHeight="1" x14ac:dyDescent="0.15"/>
    <row r="89" spans="1:6" ht="52.5" customHeight="1" x14ac:dyDescent="0.15"/>
    <row r="90" spans="1:6" ht="52.5" customHeight="1" x14ac:dyDescent="0.15"/>
    <row r="91" spans="1:6" ht="52.5" customHeight="1" x14ac:dyDescent="0.15"/>
    <row r="92" spans="1:6" ht="52.5" customHeight="1" x14ac:dyDescent="0.15"/>
    <row r="93" spans="1:6" ht="52.5" customHeight="1" x14ac:dyDescent="0.15"/>
    <row r="94" spans="1:6" ht="52.5" customHeight="1" x14ac:dyDescent="0.15"/>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
  <sheetViews>
    <sheetView view="pageBreakPreview" zoomScale="70" zoomScaleNormal="100" zoomScaleSheetLayoutView="70" workbookViewId="0">
      <selection activeCell="F22" sqref="F22"/>
    </sheetView>
  </sheetViews>
  <sheetFormatPr defaultRowHeight="13.5" x14ac:dyDescent="0.15"/>
  <cols>
    <col min="2" max="2" width="35.875" customWidth="1"/>
  </cols>
  <sheetData>
    <row r="1" spans="1:58" ht="21" customHeight="1" thickBot="1" x14ac:dyDescent="0.25">
      <c r="A1" s="191" t="s">
        <v>256</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row>
    <row r="2" spans="1:58" ht="18.75" customHeight="1" thickBot="1" x14ac:dyDescent="0.2">
      <c r="A2" s="690" t="s">
        <v>149</v>
      </c>
      <c r="B2" s="212" t="s">
        <v>150</v>
      </c>
      <c r="C2" s="213" t="s">
        <v>151</v>
      </c>
      <c r="D2" s="213"/>
      <c r="E2" s="213"/>
      <c r="F2" s="213"/>
      <c r="G2" s="213"/>
      <c r="H2" s="214"/>
      <c r="I2" s="214"/>
      <c r="J2" s="214"/>
      <c r="K2" s="214"/>
      <c r="L2" s="214"/>
      <c r="M2" s="214"/>
      <c r="N2" s="214"/>
      <c r="O2" s="214"/>
      <c r="P2" s="214"/>
      <c r="Q2" s="214"/>
      <c r="R2" s="214"/>
      <c r="S2" s="215"/>
      <c r="T2" s="214"/>
      <c r="U2" s="214"/>
      <c r="V2" s="214"/>
      <c r="W2" s="214"/>
      <c r="X2" s="214"/>
      <c r="Y2" s="214"/>
      <c r="Z2" s="214"/>
      <c r="AA2" s="214"/>
      <c r="AB2" s="214"/>
      <c r="AC2" s="214"/>
      <c r="AD2" s="214"/>
      <c r="AE2" s="214"/>
      <c r="AF2" s="214"/>
      <c r="AG2" s="214"/>
      <c r="AH2" s="215"/>
      <c r="AI2" s="214"/>
      <c r="AJ2" s="214"/>
      <c r="AK2" s="214"/>
      <c r="AL2" s="214"/>
      <c r="AM2" s="214"/>
      <c r="AN2" s="214"/>
      <c r="AO2" s="214"/>
      <c r="AP2" s="214"/>
      <c r="AQ2" s="214"/>
      <c r="AR2" s="214"/>
      <c r="AS2" s="214"/>
      <c r="AT2" s="215"/>
      <c r="AU2" s="214"/>
      <c r="AV2" s="214"/>
      <c r="AW2" s="214"/>
      <c r="AX2" s="214"/>
      <c r="AY2" s="214"/>
      <c r="AZ2" s="214"/>
      <c r="BA2" s="214"/>
      <c r="BB2" s="214"/>
      <c r="BC2" s="214"/>
      <c r="BD2" s="214"/>
      <c r="BE2" s="215"/>
    </row>
    <row r="3" spans="1:58" s="202" customFormat="1" ht="14.25" x14ac:dyDescent="0.15">
      <c r="A3" s="691"/>
      <c r="B3" s="693" t="s">
        <v>152</v>
      </c>
      <c r="C3" s="193" t="s">
        <v>153</v>
      </c>
      <c r="D3" s="194"/>
      <c r="E3" s="194"/>
      <c r="F3" s="194"/>
      <c r="G3" s="195"/>
      <c r="H3" s="196"/>
      <c r="I3" s="196"/>
      <c r="J3" s="196"/>
      <c r="K3" s="419"/>
      <c r="L3" s="197"/>
      <c r="M3" s="197"/>
      <c r="N3" s="197"/>
      <c r="O3" s="197"/>
      <c r="P3" s="198"/>
      <c r="Q3" s="198"/>
      <c r="R3" s="199"/>
      <c r="S3" s="200"/>
      <c r="T3" s="201" t="s">
        <v>154</v>
      </c>
      <c r="U3" s="201"/>
      <c r="V3" s="201"/>
      <c r="W3" s="201"/>
      <c r="X3" s="201"/>
      <c r="Y3" s="198"/>
      <c r="Z3" s="198"/>
      <c r="AA3" s="198"/>
      <c r="AB3" s="198"/>
      <c r="AC3" s="198"/>
      <c r="AD3" s="199"/>
      <c r="AE3" s="199"/>
      <c r="AF3" s="199"/>
      <c r="AG3" s="199"/>
      <c r="AH3" s="200"/>
      <c r="AI3" s="198" t="s">
        <v>155</v>
      </c>
      <c r="AJ3" s="197"/>
      <c r="AK3" s="197"/>
      <c r="AL3" s="197"/>
      <c r="AM3" s="197"/>
      <c r="AN3" s="197"/>
      <c r="AO3" s="197"/>
      <c r="AP3" s="197"/>
      <c r="AQ3" s="197"/>
      <c r="AR3" s="197"/>
      <c r="AS3" s="197"/>
      <c r="AT3" s="200"/>
      <c r="AU3" s="198" t="s">
        <v>144</v>
      </c>
      <c r="AV3" s="198"/>
      <c r="AW3" s="197"/>
      <c r="AX3" s="197"/>
      <c r="AY3" s="197"/>
      <c r="AZ3" s="197"/>
      <c r="BA3" s="197"/>
      <c r="BB3" s="197"/>
      <c r="BC3" s="199"/>
      <c r="BD3" s="200"/>
      <c r="BE3" s="696" t="s">
        <v>156</v>
      </c>
    </row>
    <row r="4" spans="1:58" ht="33" customHeight="1" x14ac:dyDescent="0.15">
      <c r="A4" s="691"/>
      <c r="B4" s="694"/>
      <c r="C4" s="699" t="s">
        <v>311</v>
      </c>
      <c r="D4" s="700"/>
      <c r="E4" s="701"/>
      <c r="F4" s="679" t="s">
        <v>157</v>
      </c>
      <c r="G4" s="680"/>
      <c r="H4" s="680"/>
      <c r="I4" s="680"/>
      <c r="J4" s="680"/>
      <c r="K4" s="680"/>
      <c r="L4" s="680"/>
      <c r="M4" s="680"/>
      <c r="N4" s="680"/>
      <c r="O4" s="681"/>
      <c r="P4" s="678" t="s">
        <v>309</v>
      </c>
      <c r="Q4" s="674"/>
      <c r="R4" s="688"/>
      <c r="S4" s="684" t="s">
        <v>136</v>
      </c>
      <c r="T4" s="448" t="s">
        <v>308</v>
      </c>
      <c r="U4" s="674" t="s">
        <v>187</v>
      </c>
      <c r="V4" s="674"/>
      <c r="W4" s="674"/>
      <c r="X4" s="675"/>
      <c r="Y4" s="687" t="s">
        <v>192</v>
      </c>
      <c r="Z4" s="674"/>
      <c r="AA4" s="674"/>
      <c r="AB4" s="674"/>
      <c r="AC4" s="675"/>
      <c r="AD4" s="449" t="s">
        <v>287</v>
      </c>
      <c r="AE4" s="687" t="s">
        <v>193</v>
      </c>
      <c r="AF4" s="674"/>
      <c r="AG4" s="688"/>
      <c r="AH4" s="684" t="s">
        <v>136</v>
      </c>
      <c r="AI4" s="679" t="s">
        <v>158</v>
      </c>
      <c r="AJ4" s="680"/>
      <c r="AK4" s="680"/>
      <c r="AL4" s="680"/>
      <c r="AM4" s="680"/>
      <c r="AN4" s="680"/>
      <c r="AO4" s="681"/>
      <c r="AP4" s="710" t="s">
        <v>159</v>
      </c>
      <c r="AQ4" s="680"/>
      <c r="AR4" s="680"/>
      <c r="AS4" s="711"/>
      <c r="AT4" s="684" t="s">
        <v>136</v>
      </c>
      <c r="AU4" s="445"/>
      <c r="AV4" s="445"/>
      <c r="AW4" s="445"/>
      <c r="AX4" s="445"/>
      <c r="AY4" s="445"/>
      <c r="AZ4" s="445"/>
      <c r="BA4" s="445"/>
      <c r="BB4" s="445"/>
      <c r="BC4" s="446"/>
      <c r="BD4" s="705" t="s">
        <v>136</v>
      </c>
      <c r="BE4" s="697"/>
    </row>
    <row r="5" spans="1:58" s="203" customFormat="1" ht="72" customHeight="1" x14ac:dyDescent="0.15">
      <c r="A5" s="691"/>
      <c r="B5" s="694"/>
      <c r="C5" s="702"/>
      <c r="D5" s="703"/>
      <c r="E5" s="704"/>
      <c r="F5" s="708" t="s">
        <v>270</v>
      </c>
      <c r="G5" s="709"/>
      <c r="H5" s="678" t="s">
        <v>271</v>
      </c>
      <c r="I5" s="675"/>
      <c r="J5" s="678" t="s">
        <v>310</v>
      </c>
      <c r="K5" s="674"/>
      <c r="L5" s="675"/>
      <c r="M5" s="682" t="s">
        <v>272</v>
      </c>
      <c r="N5" s="682" t="s">
        <v>273</v>
      </c>
      <c r="O5" s="682" t="s">
        <v>274</v>
      </c>
      <c r="P5" s="682" t="s">
        <v>275</v>
      </c>
      <c r="Q5" s="682" t="s">
        <v>276</v>
      </c>
      <c r="R5" s="715" t="s">
        <v>277</v>
      </c>
      <c r="S5" s="685"/>
      <c r="T5" s="676" t="s">
        <v>278</v>
      </c>
      <c r="U5" s="678" t="s">
        <v>279</v>
      </c>
      <c r="V5" s="674"/>
      <c r="W5" s="675"/>
      <c r="X5" s="682" t="s">
        <v>280</v>
      </c>
      <c r="Y5" s="682" t="s">
        <v>281</v>
      </c>
      <c r="Z5" s="682" t="s">
        <v>282</v>
      </c>
      <c r="AA5" s="682" t="s">
        <v>283</v>
      </c>
      <c r="AB5" s="682" t="s">
        <v>284</v>
      </c>
      <c r="AC5" s="682" t="s">
        <v>285</v>
      </c>
      <c r="AD5" s="682" t="s">
        <v>286</v>
      </c>
      <c r="AE5" s="712" t="s">
        <v>288</v>
      </c>
      <c r="AF5" s="678" t="s">
        <v>289</v>
      </c>
      <c r="AG5" s="688"/>
      <c r="AH5" s="685"/>
      <c r="AI5" s="713" t="s">
        <v>290</v>
      </c>
      <c r="AJ5" s="682" t="s">
        <v>291</v>
      </c>
      <c r="AK5" s="682" t="s">
        <v>292</v>
      </c>
      <c r="AL5" s="682" t="s">
        <v>293</v>
      </c>
      <c r="AM5" s="682" t="s">
        <v>294</v>
      </c>
      <c r="AN5" s="678" t="s">
        <v>295</v>
      </c>
      <c r="AO5" s="675"/>
      <c r="AP5" s="682" t="s">
        <v>296</v>
      </c>
      <c r="AQ5" s="682" t="s">
        <v>297</v>
      </c>
      <c r="AR5" s="682" t="s">
        <v>298</v>
      </c>
      <c r="AS5" s="440" t="s">
        <v>299</v>
      </c>
      <c r="AT5" s="685"/>
      <c r="AU5" s="719" t="s">
        <v>300</v>
      </c>
      <c r="AV5" s="675"/>
      <c r="AW5" s="678" t="s">
        <v>301</v>
      </c>
      <c r="AX5" s="675"/>
      <c r="AY5" s="682" t="s">
        <v>302</v>
      </c>
      <c r="AZ5" s="682" t="s">
        <v>303</v>
      </c>
      <c r="BA5" s="682" t="s">
        <v>304</v>
      </c>
      <c r="BB5" s="717" t="s">
        <v>305</v>
      </c>
      <c r="BC5" s="718"/>
      <c r="BD5" s="706"/>
      <c r="BE5" s="697"/>
    </row>
    <row r="6" spans="1:58" ht="68.25" customHeight="1" x14ac:dyDescent="0.15">
      <c r="A6" s="692"/>
      <c r="B6" s="694"/>
      <c r="C6" s="427" t="s">
        <v>124</v>
      </c>
      <c r="D6" s="204" t="s">
        <v>126</v>
      </c>
      <c r="E6" s="205" t="s">
        <v>160</v>
      </c>
      <c r="F6" s="206" t="s">
        <v>161</v>
      </c>
      <c r="G6" s="204" t="s">
        <v>44</v>
      </c>
      <c r="H6" s="207" t="s">
        <v>161</v>
      </c>
      <c r="I6" s="204" t="s">
        <v>44</v>
      </c>
      <c r="J6" s="207" t="s">
        <v>161</v>
      </c>
      <c r="K6" s="420" t="s">
        <v>244</v>
      </c>
      <c r="L6" s="421" t="s">
        <v>245</v>
      </c>
      <c r="M6" s="689"/>
      <c r="N6" s="689"/>
      <c r="O6" s="689"/>
      <c r="P6" s="689"/>
      <c r="Q6" s="689"/>
      <c r="R6" s="716"/>
      <c r="S6" s="686"/>
      <c r="T6" s="677"/>
      <c r="U6" s="427" t="s">
        <v>191</v>
      </c>
      <c r="V6" s="204" t="s">
        <v>146</v>
      </c>
      <c r="W6" s="207" t="s">
        <v>147</v>
      </c>
      <c r="X6" s="689"/>
      <c r="Y6" s="689"/>
      <c r="Z6" s="689"/>
      <c r="AA6" s="689"/>
      <c r="AB6" s="689"/>
      <c r="AC6" s="689"/>
      <c r="AD6" s="689"/>
      <c r="AE6" s="689"/>
      <c r="AF6" s="421" t="s">
        <v>257</v>
      </c>
      <c r="AG6" s="450" t="s">
        <v>258</v>
      </c>
      <c r="AH6" s="686"/>
      <c r="AI6" s="714"/>
      <c r="AJ6" s="689"/>
      <c r="AK6" s="689"/>
      <c r="AL6" s="689"/>
      <c r="AM6" s="683"/>
      <c r="AN6" s="421" t="s">
        <v>252</v>
      </c>
      <c r="AO6" s="421" t="s">
        <v>189</v>
      </c>
      <c r="AP6" s="689"/>
      <c r="AQ6" s="689"/>
      <c r="AR6" s="689"/>
      <c r="AS6" s="441"/>
      <c r="AT6" s="686"/>
      <c r="AU6" s="427" t="s">
        <v>161</v>
      </c>
      <c r="AV6" s="204" t="s">
        <v>44</v>
      </c>
      <c r="AW6" s="376" t="s">
        <v>254</v>
      </c>
      <c r="AX6" s="447" t="s">
        <v>200</v>
      </c>
      <c r="AY6" s="689"/>
      <c r="AZ6" s="689"/>
      <c r="BA6" s="689"/>
      <c r="BB6" s="421" t="s">
        <v>306</v>
      </c>
      <c r="BC6" s="442" t="s">
        <v>307</v>
      </c>
      <c r="BD6" s="707"/>
      <c r="BE6" s="698"/>
    </row>
    <row r="7" spans="1:58" s="210" customFormat="1" ht="62.25" customHeight="1" thickBot="1" x14ac:dyDescent="0.2">
      <c r="A7" s="216"/>
      <c r="B7" s="695"/>
      <c r="C7" s="434" t="s">
        <v>125</v>
      </c>
      <c r="D7" s="435" t="s">
        <v>162</v>
      </c>
      <c r="E7" s="437" t="s">
        <v>162</v>
      </c>
      <c r="F7" s="438" t="s">
        <v>125</v>
      </c>
      <c r="G7" s="435" t="s">
        <v>163</v>
      </c>
      <c r="H7" s="434" t="s">
        <v>125</v>
      </c>
      <c r="I7" s="435" t="s">
        <v>163</v>
      </c>
      <c r="J7" s="434" t="s">
        <v>125</v>
      </c>
      <c r="K7" s="434" t="s">
        <v>165</v>
      </c>
      <c r="L7" s="435" t="s">
        <v>163</v>
      </c>
      <c r="M7" s="435" t="s">
        <v>165</v>
      </c>
      <c r="N7" s="435" t="s">
        <v>163</v>
      </c>
      <c r="O7" s="434" t="s">
        <v>162</v>
      </c>
      <c r="P7" s="435" t="s">
        <v>162</v>
      </c>
      <c r="Q7" s="435" t="s">
        <v>162</v>
      </c>
      <c r="R7" s="439" t="s">
        <v>162</v>
      </c>
      <c r="S7" s="208"/>
      <c r="T7" s="434" t="s">
        <v>79</v>
      </c>
      <c r="U7" s="434" t="s">
        <v>162</v>
      </c>
      <c r="V7" s="434" t="s">
        <v>162</v>
      </c>
      <c r="W7" s="434" t="s">
        <v>162</v>
      </c>
      <c r="X7" s="434" t="s">
        <v>79</v>
      </c>
      <c r="Y7" s="434" t="s">
        <v>125</v>
      </c>
      <c r="Z7" s="434" t="s">
        <v>125</v>
      </c>
      <c r="AA7" s="435" t="s">
        <v>139</v>
      </c>
      <c r="AB7" s="435" t="s">
        <v>166</v>
      </c>
      <c r="AC7" s="434" t="s">
        <v>132</v>
      </c>
      <c r="AD7" s="435" t="s">
        <v>125</v>
      </c>
      <c r="AE7" s="435" t="s">
        <v>125</v>
      </c>
      <c r="AF7" s="435" t="s">
        <v>125</v>
      </c>
      <c r="AG7" s="436" t="s">
        <v>190</v>
      </c>
      <c r="AH7" s="208"/>
      <c r="AI7" s="434" t="s">
        <v>125</v>
      </c>
      <c r="AJ7" s="435" t="s">
        <v>125</v>
      </c>
      <c r="AK7" s="434" t="s">
        <v>125</v>
      </c>
      <c r="AL7" s="435" t="s">
        <v>139</v>
      </c>
      <c r="AM7" s="435" t="s">
        <v>125</v>
      </c>
      <c r="AN7" s="435" t="s">
        <v>165</v>
      </c>
      <c r="AO7" s="435" t="s">
        <v>190</v>
      </c>
      <c r="AP7" s="435" t="s">
        <v>166</v>
      </c>
      <c r="AQ7" s="434" t="s">
        <v>125</v>
      </c>
      <c r="AR7" s="435" t="s">
        <v>125</v>
      </c>
      <c r="AS7" s="436" t="s">
        <v>125</v>
      </c>
      <c r="AT7" s="208"/>
      <c r="AU7" s="443" t="s">
        <v>125</v>
      </c>
      <c r="AV7" s="444" t="s">
        <v>164</v>
      </c>
      <c r="AW7" s="435" t="s">
        <v>162</v>
      </c>
      <c r="AX7" s="435" t="s">
        <v>165</v>
      </c>
      <c r="AY7" s="434" t="s">
        <v>133</v>
      </c>
      <c r="AZ7" s="434" t="s">
        <v>162</v>
      </c>
      <c r="BA7" s="443" t="s">
        <v>162</v>
      </c>
      <c r="BB7" s="435" t="s">
        <v>165</v>
      </c>
      <c r="BC7" s="439" t="s">
        <v>163</v>
      </c>
      <c r="BD7" s="209"/>
      <c r="BE7" s="217"/>
    </row>
    <row r="8" spans="1:58" ht="14.25" thickBot="1" x14ac:dyDescent="0.2">
      <c r="A8" s="218"/>
      <c r="B8" s="377">
        <f>'自主保安活動チェックシート（都道府県協会提出用）'!C4</f>
        <v>0</v>
      </c>
      <c r="C8" s="219">
        <f>'自主保安活動チェックシート（都道府県協会提出用）'!D10</f>
        <v>0</v>
      </c>
      <c r="D8" s="220">
        <f>'自主保安活動チェックシート（都道府県協会提出用）'!D11</f>
        <v>0</v>
      </c>
      <c r="E8" s="221">
        <f>'自主保安活動チェックシート（都道府県協会提出用）'!D12</f>
        <v>0</v>
      </c>
      <c r="F8" s="222">
        <f>'自主保安活動チェックシート（都道府県協会提出用）'!D14</f>
        <v>0</v>
      </c>
      <c r="G8" s="220">
        <f>'自主保安活動チェックシート（都道府県協会提出用）'!D15</f>
        <v>0</v>
      </c>
      <c r="H8" s="219">
        <f>'自主保安活動チェックシート（都道府県協会提出用）'!D16</f>
        <v>0</v>
      </c>
      <c r="I8" s="220">
        <f>'自主保安活動チェックシート（都道府県協会提出用）'!D17</f>
        <v>0</v>
      </c>
      <c r="J8" s="219">
        <f>'自主保安活動チェックシート（都道府県協会提出用）'!D18</f>
        <v>0</v>
      </c>
      <c r="K8" s="219">
        <f>'自主保安活動チェックシート（都道府県協会提出用）'!D19</f>
        <v>0</v>
      </c>
      <c r="L8" s="220">
        <f>'自主保安活動チェックシート（都道府県協会提出用）'!D20</f>
        <v>0</v>
      </c>
      <c r="M8" s="220">
        <f>'自主保安活動チェックシート（都道府県協会提出用）'!D21</f>
        <v>0</v>
      </c>
      <c r="N8" s="220">
        <f>'自主保安活動チェックシート（都道府県協会提出用）'!D22</f>
        <v>0</v>
      </c>
      <c r="O8" s="219">
        <f>'自主保安活動チェックシート（都道府県協会提出用）'!D23</f>
        <v>0</v>
      </c>
      <c r="P8" s="220">
        <f>'自主保安活動チェックシート（都道府県協会提出用）'!D25</f>
        <v>0</v>
      </c>
      <c r="Q8" s="220">
        <f>'自主保安活動チェックシート（都道府県協会提出用）'!D26</f>
        <v>0</v>
      </c>
      <c r="R8" s="223">
        <f>'自主保安活動チェックシート（都道府県協会提出用）'!D27</f>
        <v>0</v>
      </c>
      <c r="S8" s="224">
        <f>'自主保安活動チェックシート（都道府県協会提出用）'!D28</f>
        <v>0</v>
      </c>
      <c r="T8" s="219">
        <f>'自主保安活動チェックシート（都道府県協会提出用）'!D32</f>
        <v>0</v>
      </c>
      <c r="U8" s="219">
        <f>'自主保安活動チェックシート（都道府県協会提出用）'!D34</f>
        <v>0</v>
      </c>
      <c r="V8" s="219">
        <f>'自主保安活動チェックシート（都道府県協会提出用）'!D35</f>
        <v>0</v>
      </c>
      <c r="W8" s="219">
        <f>'自主保安活動チェックシート（都道府県協会提出用）'!D36</f>
        <v>0</v>
      </c>
      <c r="X8" s="219">
        <f>'自主保安活動チェックシート（都道府県協会提出用）'!D37</f>
        <v>0</v>
      </c>
      <c r="Y8" s="219">
        <f>'自主保安活動チェックシート（都道府県協会提出用）'!D39</f>
        <v>0</v>
      </c>
      <c r="Z8" s="219">
        <f>'自主保安活動チェックシート（都道府県協会提出用）'!D40</f>
        <v>0</v>
      </c>
      <c r="AA8" s="220">
        <f>'自主保安活動チェックシート（都道府県協会提出用）'!D41</f>
        <v>0</v>
      </c>
      <c r="AB8" s="220">
        <f>'自主保安活動チェックシート（都道府県協会提出用）'!D42</f>
        <v>0</v>
      </c>
      <c r="AC8" s="219">
        <f>'自主保安活動チェックシート（都道府県協会提出用）'!D43</f>
        <v>0</v>
      </c>
      <c r="AD8" s="220">
        <f>'自主保安活動チェックシート（都道府県協会提出用）'!D45</f>
        <v>0</v>
      </c>
      <c r="AE8" s="220">
        <f>'自主保安活動チェックシート（都道府県協会提出用）'!D47</f>
        <v>0</v>
      </c>
      <c r="AF8" s="418">
        <f>'自主保安活動チェックシート（都道府県協会提出用）'!D48</f>
        <v>0</v>
      </c>
      <c r="AG8" s="417">
        <f>'自主保安活動チェックシート（都道府県協会提出用）'!D49</f>
        <v>0</v>
      </c>
      <c r="AH8" s="224">
        <f>'自主保安活動チェックシート（都道府県協会提出用）'!D50</f>
        <v>0</v>
      </c>
      <c r="AI8" s="219">
        <f>'自主保安活動チェックシート（都道府県協会提出用）'!D54</f>
        <v>0</v>
      </c>
      <c r="AJ8" s="220">
        <f>'自主保安活動チェックシート（都道府県協会提出用）'!D55</f>
        <v>0</v>
      </c>
      <c r="AK8" s="219">
        <f>'自主保安活動チェックシート（都道府県協会提出用）'!D56</f>
        <v>0</v>
      </c>
      <c r="AL8" s="220">
        <f>'自主保安活動チェックシート（都道府県協会提出用）'!D57</f>
        <v>0</v>
      </c>
      <c r="AM8" s="220">
        <f>'自主保安活動チェックシート（都道府県協会提出用）'!D58</f>
        <v>0</v>
      </c>
      <c r="AN8" s="220">
        <f>'自主保安活動チェックシート（都道府県協会提出用）'!D59</f>
        <v>0</v>
      </c>
      <c r="AO8" s="220">
        <f>'自主保安活動チェックシート（都道府県協会提出用）'!D60</f>
        <v>0</v>
      </c>
      <c r="AP8" s="220">
        <f>'自主保安活動チェックシート（都道府県協会提出用）'!D62</f>
        <v>0</v>
      </c>
      <c r="AQ8" s="219">
        <f>'自主保安活動チェックシート（都道府県協会提出用）'!D63</f>
        <v>0</v>
      </c>
      <c r="AR8" s="220">
        <f>'自主保安活動チェックシート（都道府県協会提出用）'!D64</f>
        <v>0</v>
      </c>
      <c r="AS8" s="219">
        <f>'自主保安活動チェックシート（都道府県協会提出用）'!D65</f>
        <v>0</v>
      </c>
      <c r="AT8" s="224">
        <f>'自主保安活動チェックシート（都道府県協会提出用）'!D66</f>
        <v>0</v>
      </c>
      <c r="AU8" s="225">
        <f>'自主保安活動チェックシート（都道府県協会提出用）'!D69</f>
        <v>0</v>
      </c>
      <c r="AV8" s="226">
        <f>'自主保安活動チェックシート（都道府県協会提出用）'!D70</f>
        <v>0</v>
      </c>
      <c r="AW8" s="220">
        <f>'自主保安活動チェックシート（都道府県協会提出用）'!D71</f>
        <v>0</v>
      </c>
      <c r="AX8" s="219">
        <f>'自主保安活動チェックシート（都道府県協会提出用）'!D72</f>
        <v>0</v>
      </c>
      <c r="AY8" s="219">
        <f>'自主保安活動チェックシート（都道府県協会提出用）'!D73</f>
        <v>0</v>
      </c>
      <c r="AZ8" s="219">
        <f>'自主保安活動チェックシート（都道府県協会提出用）'!D74</f>
        <v>0</v>
      </c>
      <c r="BA8" s="219">
        <f>'自主保安活動チェックシート（都道府県協会提出用）'!D75</f>
        <v>0</v>
      </c>
      <c r="BB8" s="219">
        <f>'自主保安活動チェックシート（都道府県協会提出用）'!D76</f>
        <v>0</v>
      </c>
      <c r="BC8" s="223">
        <f>'自主保安活動チェックシート（都道府県協会提出用）'!D77</f>
        <v>0</v>
      </c>
      <c r="BD8" s="227">
        <f>'自主保安活動チェックシート（都道府県協会提出用）'!D78</f>
        <v>0</v>
      </c>
      <c r="BE8" s="228">
        <f>'自主保安活動チェックシート（都道府県協会提出用）'!D80</f>
        <v>0</v>
      </c>
      <c r="BF8" s="211">
        <f>SUM(C8:R8,T8:AG8,AI8:AS8,AU8:BC8)</f>
        <v>0</v>
      </c>
    </row>
  </sheetData>
  <mergeCells count="50">
    <mergeCell ref="BB5:BC5"/>
    <mergeCell ref="AK5:AK6"/>
    <mergeCell ref="AY5:AY6"/>
    <mergeCell ref="AZ5:AZ6"/>
    <mergeCell ref="BA5:BA6"/>
    <mergeCell ref="AP5:AP6"/>
    <mergeCell ref="AQ5:AQ6"/>
    <mergeCell ref="AR5:AR6"/>
    <mergeCell ref="AU5:AV5"/>
    <mergeCell ref="AW5:AX5"/>
    <mergeCell ref="AT4:AT6"/>
    <mergeCell ref="AE5:AE6"/>
    <mergeCell ref="AI5:AI6"/>
    <mergeCell ref="AJ5:AJ6"/>
    <mergeCell ref="O5:O6"/>
    <mergeCell ref="P5:P6"/>
    <mergeCell ref="Q5:Q6"/>
    <mergeCell ref="R5:R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s>
  <phoneticPr fontId="2"/>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都道府県協会活用欄</vt:lpstr>
      <vt:lpstr>'自主保安活動チェックシート（都道府県協会提出用）'!Print_Area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ws06</cp:lastModifiedBy>
  <cp:lastPrinted>2025-05-15T00:39:40Z</cp:lastPrinted>
  <dcterms:created xsi:type="dcterms:W3CDTF">2003-10-22T04:10:27Z</dcterms:created>
  <dcterms:modified xsi:type="dcterms:W3CDTF">2025-05-20T07:42:07Z</dcterms:modified>
</cp:coreProperties>
</file>